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10170" firstSheet="3" activeTab="5"/>
  </bookViews>
  <sheets>
    <sheet name="2015-2019 (ред. сент 2016)" sheetId="1" r:id="rId1"/>
    <sheet name="2015-2019 (ред. янв 2017)" sheetId="2" r:id="rId2"/>
    <sheet name="2015-2019 (ред. июнь 2017)" sheetId="3" r:id="rId3"/>
    <sheet name="2015-2019 (ред. декабрь 2017)" sheetId="4" r:id="rId4"/>
    <sheet name="2015-2019 (ред. июль 2018" sheetId="5" r:id="rId5"/>
    <sheet name="2015-2019 (ред. март 2019" sheetId="6" r:id="rId6"/>
  </sheets>
  <definedNames>
    <definedName name="_xlnm.Print_Area" localSheetId="3">'2015-2019 (ред. декабрь 2017)'!$A$1:$K$98</definedName>
    <definedName name="_xlnm.Print_Area" localSheetId="4">'2015-2019 (ред. июль 2018'!$A$1:$L$98</definedName>
    <definedName name="_xlnm.Print_Area" localSheetId="2">'2015-2019 (ред. июнь 2017)'!$A$1:$K$100</definedName>
    <definedName name="_xlnm.Print_Area" localSheetId="5">'2015-2019 (ред. март 2019'!$A$1:$L$105</definedName>
    <definedName name="_xlnm.Print_Area" localSheetId="0">'2015-2019 (ред. сент 2016)'!$A$1:$K$121</definedName>
    <definedName name="_xlnm.Print_Area" localSheetId="1">'2015-2019 (ред. янв 2017)'!$A$1:$K$91</definedName>
  </definedNames>
  <calcPr calcId="124519"/>
</workbook>
</file>

<file path=xl/calcChain.xml><?xml version="1.0" encoding="utf-8"?>
<calcChain xmlns="http://schemas.openxmlformats.org/spreadsheetml/2006/main">
  <c r="K87" i="6"/>
  <c r="J87"/>
  <c r="H87"/>
  <c r="G87"/>
  <c r="F87"/>
  <c r="E87"/>
  <c r="K88"/>
  <c r="J88"/>
  <c r="I88"/>
  <c r="I75" s="1"/>
  <c r="H88"/>
  <c r="F88"/>
  <c r="E88"/>
  <c r="E75" s="1"/>
  <c r="E111" s="1"/>
  <c r="E109"/>
  <c r="E108"/>
  <c r="I30"/>
  <c r="I33"/>
  <c r="I74"/>
  <c r="I110" s="1"/>
  <c r="I87"/>
  <c r="I34"/>
  <c r="K90"/>
  <c r="K93"/>
  <c r="J89"/>
  <c r="I89"/>
  <c r="H89"/>
  <c r="K89" s="1"/>
  <c r="G89"/>
  <c r="F89"/>
  <c r="E89"/>
  <c r="K92"/>
  <c r="H43"/>
  <c r="H34"/>
  <c r="H31" s="1"/>
  <c r="I85"/>
  <c r="J34"/>
  <c r="J32"/>
  <c r="K49"/>
  <c r="K48"/>
  <c r="I43"/>
  <c r="I32" s="1"/>
  <c r="I29" s="1"/>
  <c r="K51"/>
  <c r="K50"/>
  <c r="K116"/>
  <c r="K115"/>
  <c r="I112"/>
  <c r="H112"/>
  <c r="G112"/>
  <c r="F112"/>
  <c r="E112"/>
  <c r="J110"/>
  <c r="F110"/>
  <c r="J109"/>
  <c r="I109"/>
  <c r="H109"/>
  <c r="G109"/>
  <c r="F109"/>
  <c r="K102"/>
  <c r="K101"/>
  <c r="K100"/>
  <c r="J100"/>
  <c r="I100"/>
  <c r="H100"/>
  <c r="K99"/>
  <c r="J99"/>
  <c r="I99"/>
  <c r="H99"/>
  <c r="K98"/>
  <c r="J98"/>
  <c r="I98"/>
  <c r="H98"/>
  <c r="K97"/>
  <c r="J97"/>
  <c r="I97"/>
  <c r="H97"/>
  <c r="K96"/>
  <c r="K95"/>
  <c r="K94"/>
  <c r="K91"/>
  <c r="K74" s="1"/>
  <c r="K86"/>
  <c r="K73" s="1"/>
  <c r="K109" s="1"/>
  <c r="F86"/>
  <c r="E86"/>
  <c r="E73" s="1"/>
  <c r="J85"/>
  <c r="J72" s="1"/>
  <c r="H85"/>
  <c r="F85"/>
  <c r="F72" s="1"/>
  <c r="E85"/>
  <c r="K84"/>
  <c r="K83"/>
  <c r="K82"/>
  <c r="K81"/>
  <c r="K80"/>
  <c r="K79"/>
  <c r="K78"/>
  <c r="J77"/>
  <c r="I77"/>
  <c r="H77"/>
  <c r="G77"/>
  <c r="F77"/>
  <c r="E77"/>
  <c r="J76"/>
  <c r="I76"/>
  <c r="H76"/>
  <c r="G76"/>
  <c r="F76"/>
  <c r="E76"/>
  <c r="J75"/>
  <c r="G75"/>
  <c r="F75"/>
  <c r="E74"/>
  <c r="E110" s="1"/>
  <c r="G72"/>
  <c r="E72"/>
  <c r="K71"/>
  <c r="K70"/>
  <c r="K69"/>
  <c r="K68"/>
  <c r="K67"/>
  <c r="J67"/>
  <c r="I67"/>
  <c r="K66"/>
  <c r="J66"/>
  <c r="I66"/>
  <c r="K65"/>
  <c r="J65"/>
  <c r="I65"/>
  <c r="K64"/>
  <c r="J64"/>
  <c r="I64"/>
  <c r="K63"/>
  <c r="K62"/>
  <c r="K61"/>
  <c r="K60"/>
  <c r="K59"/>
  <c r="K58"/>
  <c r="J58"/>
  <c r="K57"/>
  <c r="J57"/>
  <c r="I57"/>
  <c r="K56"/>
  <c r="J56"/>
  <c r="I56"/>
  <c r="K55"/>
  <c r="K112" s="1"/>
  <c r="J55"/>
  <c r="J112" s="1"/>
  <c r="K54"/>
  <c r="J54"/>
  <c r="I54"/>
  <c r="K53"/>
  <c r="J53"/>
  <c r="I53"/>
  <c r="K47"/>
  <c r="K46"/>
  <c r="K45"/>
  <c r="K44"/>
  <c r="J43"/>
  <c r="H32"/>
  <c r="G43"/>
  <c r="K42"/>
  <c r="K41"/>
  <c r="K40"/>
  <c r="K39"/>
  <c r="K38"/>
  <c r="G38"/>
  <c r="K37"/>
  <c r="K36"/>
  <c r="E35"/>
  <c r="I31"/>
  <c r="G34"/>
  <c r="G31" s="1"/>
  <c r="F34"/>
  <c r="E34"/>
  <c r="E31" s="1"/>
  <c r="H33"/>
  <c r="H30" s="1"/>
  <c r="G33"/>
  <c r="G32"/>
  <c r="G29" s="1"/>
  <c r="F32"/>
  <c r="E32"/>
  <c r="E29" s="1"/>
  <c r="J31"/>
  <c r="F31"/>
  <c r="G30"/>
  <c r="G110" s="1"/>
  <c r="J29"/>
  <c r="F29"/>
  <c r="K28"/>
  <c r="K27"/>
  <c r="K26"/>
  <c r="K25"/>
  <c r="K24"/>
  <c r="K23"/>
  <c r="K22"/>
  <c r="K21"/>
  <c r="K20"/>
  <c r="K15" s="1"/>
  <c r="K12" s="1"/>
  <c r="G19"/>
  <c r="G14" s="1"/>
  <c r="G11" s="1"/>
  <c r="G108" s="1"/>
  <c r="F19"/>
  <c r="E19"/>
  <c r="K19" s="1"/>
  <c r="K18"/>
  <c r="K17"/>
  <c r="J16"/>
  <c r="J13" s="1"/>
  <c r="J111" s="1"/>
  <c r="I16"/>
  <c r="I13" s="1"/>
  <c r="H16"/>
  <c r="H13" s="1"/>
  <c r="F16"/>
  <c r="E16"/>
  <c r="H15"/>
  <c r="G15"/>
  <c r="E15"/>
  <c r="J14"/>
  <c r="I14"/>
  <c r="H14"/>
  <c r="H11" s="1"/>
  <c r="F14"/>
  <c r="G13"/>
  <c r="G111" s="1"/>
  <c r="F13"/>
  <c r="E13"/>
  <c r="H12"/>
  <c r="H110" s="1"/>
  <c r="G12"/>
  <c r="E12"/>
  <c r="J11"/>
  <c r="J108" s="1"/>
  <c r="I11"/>
  <c r="F11"/>
  <c r="F108" s="1"/>
  <c r="K107" i="5"/>
  <c r="K106"/>
  <c r="K101"/>
  <c r="J105"/>
  <c r="J104"/>
  <c r="J103"/>
  <c r="J102"/>
  <c r="J101"/>
  <c r="J16"/>
  <c r="J14"/>
  <c r="J13"/>
  <c r="J11"/>
  <c r="J34"/>
  <c r="J32"/>
  <c r="J31"/>
  <c r="J29"/>
  <c r="J53"/>
  <c r="J50" s="1"/>
  <c r="J52"/>
  <c r="J49" s="1"/>
  <c r="J51"/>
  <c r="J48"/>
  <c r="J62"/>
  <c r="J61"/>
  <c r="J60"/>
  <c r="J59"/>
  <c r="J72"/>
  <c r="J71"/>
  <c r="J70"/>
  <c r="J67"/>
  <c r="J93"/>
  <c r="J92" s="1"/>
  <c r="J90" s="1"/>
  <c r="J91"/>
  <c r="J83"/>
  <c r="J80"/>
  <c r="J43"/>
  <c r="H43"/>
  <c r="K95"/>
  <c r="K94"/>
  <c r="K89"/>
  <c r="K88"/>
  <c r="K87"/>
  <c r="K86"/>
  <c r="K85"/>
  <c r="K84"/>
  <c r="K79"/>
  <c r="K78"/>
  <c r="K77"/>
  <c r="K76"/>
  <c r="K75"/>
  <c r="K74"/>
  <c r="K73"/>
  <c r="K66"/>
  <c r="K65"/>
  <c r="K64"/>
  <c r="K63"/>
  <c r="K58"/>
  <c r="K57"/>
  <c r="K56"/>
  <c r="K55"/>
  <c r="K54"/>
  <c r="K51" s="1"/>
  <c r="K48" s="1"/>
  <c r="K47"/>
  <c r="K46"/>
  <c r="K45"/>
  <c r="K44"/>
  <c r="K42"/>
  <c r="K41"/>
  <c r="K40"/>
  <c r="K39"/>
  <c r="K38"/>
  <c r="K37"/>
  <c r="K36"/>
  <c r="K34"/>
  <c r="K35"/>
  <c r="K33"/>
  <c r="K28"/>
  <c r="K27"/>
  <c r="K26"/>
  <c r="K25"/>
  <c r="K24"/>
  <c r="K23"/>
  <c r="K22"/>
  <c r="K14" s="1"/>
  <c r="K21"/>
  <c r="K20"/>
  <c r="K19"/>
  <c r="K18"/>
  <c r="K17"/>
  <c r="K16"/>
  <c r="H15"/>
  <c r="H12" s="1"/>
  <c r="H83"/>
  <c r="H93"/>
  <c r="H92" s="1"/>
  <c r="H90" s="1"/>
  <c r="H91"/>
  <c r="H84"/>
  <c r="H80" s="1"/>
  <c r="H33"/>
  <c r="H30" s="1"/>
  <c r="K109"/>
  <c r="K108"/>
  <c r="H105"/>
  <c r="G105"/>
  <c r="F105"/>
  <c r="E105"/>
  <c r="I103"/>
  <c r="F103"/>
  <c r="I102"/>
  <c r="H102"/>
  <c r="G102"/>
  <c r="F102"/>
  <c r="K93"/>
  <c r="I93"/>
  <c r="K92"/>
  <c r="I92"/>
  <c r="K91"/>
  <c r="I91"/>
  <c r="K90"/>
  <c r="I90"/>
  <c r="K83"/>
  <c r="F84"/>
  <c r="E84"/>
  <c r="F83"/>
  <c r="E83"/>
  <c r="K82"/>
  <c r="F82"/>
  <c r="E82"/>
  <c r="K81"/>
  <c r="F81"/>
  <c r="E81"/>
  <c r="F80"/>
  <c r="E80"/>
  <c r="I72"/>
  <c r="H72"/>
  <c r="H70" s="1"/>
  <c r="G72"/>
  <c r="F72"/>
  <c r="E72"/>
  <c r="I71"/>
  <c r="H71"/>
  <c r="G71"/>
  <c r="F71"/>
  <c r="E71"/>
  <c r="I70"/>
  <c r="G70"/>
  <c r="F70"/>
  <c r="E70"/>
  <c r="K69"/>
  <c r="E69"/>
  <c r="K68"/>
  <c r="K102" s="1"/>
  <c r="E68"/>
  <c r="E102" s="1"/>
  <c r="I67"/>
  <c r="G67"/>
  <c r="F67"/>
  <c r="E67"/>
  <c r="K62"/>
  <c r="I62"/>
  <c r="K61"/>
  <c r="I61"/>
  <c r="K60"/>
  <c r="I60"/>
  <c r="K59"/>
  <c r="I59"/>
  <c r="K53"/>
  <c r="K50" s="1"/>
  <c r="K105" s="1"/>
  <c r="I105"/>
  <c r="K52"/>
  <c r="I52"/>
  <c r="I51"/>
  <c r="K49"/>
  <c r="I49"/>
  <c r="I48"/>
  <c r="K30"/>
  <c r="G43"/>
  <c r="G38"/>
  <c r="I35"/>
  <c r="H35"/>
  <c r="E35"/>
  <c r="I34"/>
  <c r="H34"/>
  <c r="H31" s="1"/>
  <c r="G34"/>
  <c r="F34"/>
  <c r="E34"/>
  <c r="G33"/>
  <c r="I32"/>
  <c r="H32"/>
  <c r="G32"/>
  <c r="F32"/>
  <c r="E32"/>
  <c r="I31"/>
  <c r="G31"/>
  <c r="F31"/>
  <c r="E31"/>
  <c r="G30"/>
  <c r="I29"/>
  <c r="H29"/>
  <c r="G29"/>
  <c r="F29"/>
  <c r="E29"/>
  <c r="G19"/>
  <c r="F19"/>
  <c r="E19"/>
  <c r="I16"/>
  <c r="H16"/>
  <c r="F16"/>
  <c r="E16"/>
  <c r="K15"/>
  <c r="G15"/>
  <c r="E15"/>
  <c r="I14"/>
  <c r="H14"/>
  <c r="H11" s="1"/>
  <c r="G14"/>
  <c r="F14"/>
  <c r="E14"/>
  <c r="I13"/>
  <c r="I104" s="1"/>
  <c r="H13"/>
  <c r="G13"/>
  <c r="G104" s="1"/>
  <c r="F13"/>
  <c r="F104" s="1"/>
  <c r="E13"/>
  <c r="E104" s="1"/>
  <c r="K12"/>
  <c r="G12"/>
  <c r="G103" s="1"/>
  <c r="E12"/>
  <c r="E103" s="1"/>
  <c r="I11"/>
  <c r="I101" s="1"/>
  <c r="G11"/>
  <c r="G101" s="1"/>
  <c r="F11"/>
  <c r="F101" s="1"/>
  <c r="E11"/>
  <c r="E101" s="1"/>
  <c r="G104" i="4"/>
  <c r="I62"/>
  <c r="I61"/>
  <c r="I60"/>
  <c r="I59"/>
  <c r="I51"/>
  <c r="J52"/>
  <c r="I52"/>
  <c r="H35"/>
  <c r="J109"/>
  <c r="J108"/>
  <c r="G105"/>
  <c r="F105"/>
  <c r="E105"/>
  <c r="I103"/>
  <c r="H103"/>
  <c r="F103"/>
  <c r="I102"/>
  <c r="H102"/>
  <c r="G102"/>
  <c r="F102"/>
  <c r="J95"/>
  <c r="J94"/>
  <c r="J93"/>
  <c r="J92" s="1"/>
  <c r="J90" s="1"/>
  <c r="I93"/>
  <c r="I92"/>
  <c r="I91"/>
  <c r="I90"/>
  <c r="J89"/>
  <c r="J88"/>
  <c r="J87"/>
  <c r="J86"/>
  <c r="J85"/>
  <c r="F84"/>
  <c r="E84"/>
  <c r="J84" s="1"/>
  <c r="J80" s="1"/>
  <c r="J83"/>
  <c r="F83"/>
  <c r="E83"/>
  <c r="J82"/>
  <c r="F82"/>
  <c r="E82"/>
  <c r="J81"/>
  <c r="J68" s="1"/>
  <c r="J102" s="1"/>
  <c r="F81"/>
  <c r="E81"/>
  <c r="F80"/>
  <c r="E80"/>
  <c r="J79"/>
  <c r="J78"/>
  <c r="J77"/>
  <c r="J76"/>
  <c r="J75"/>
  <c r="J74"/>
  <c r="J73"/>
  <c r="I72"/>
  <c r="H72"/>
  <c r="G72"/>
  <c r="F72"/>
  <c r="E72"/>
  <c r="I71"/>
  <c r="I67" s="1"/>
  <c r="H71"/>
  <c r="G71"/>
  <c r="G67" s="1"/>
  <c r="F71"/>
  <c r="E71"/>
  <c r="I70"/>
  <c r="H70"/>
  <c r="G70"/>
  <c r="F70"/>
  <c r="E70"/>
  <c r="J69"/>
  <c r="E69"/>
  <c r="E68"/>
  <c r="E102" s="1"/>
  <c r="H67"/>
  <c r="E67"/>
  <c r="J66"/>
  <c r="J65"/>
  <c r="J64"/>
  <c r="J63"/>
  <c r="J61" s="1"/>
  <c r="J59" s="1"/>
  <c r="J62"/>
  <c r="J60" s="1"/>
  <c r="J58"/>
  <c r="J53" s="1"/>
  <c r="J50" s="1"/>
  <c r="J105" s="1"/>
  <c r="J57"/>
  <c r="J56"/>
  <c r="J51" s="1"/>
  <c r="J48" s="1"/>
  <c r="J55"/>
  <c r="J49" s="1"/>
  <c r="J54"/>
  <c r="I53"/>
  <c r="I50" s="1"/>
  <c r="I105" s="1"/>
  <c r="H53"/>
  <c r="H105" s="1"/>
  <c r="I49"/>
  <c r="I48"/>
  <c r="J47"/>
  <c r="J46"/>
  <c r="J45"/>
  <c r="J44"/>
  <c r="G43"/>
  <c r="J43" s="1"/>
  <c r="J42"/>
  <c r="J41"/>
  <c r="J40"/>
  <c r="J39"/>
  <c r="G38"/>
  <c r="J38" s="1"/>
  <c r="J37"/>
  <c r="J36"/>
  <c r="I35"/>
  <c r="J35"/>
  <c r="E35"/>
  <c r="I34"/>
  <c r="H34"/>
  <c r="H31" s="1"/>
  <c r="G34"/>
  <c r="G31" s="1"/>
  <c r="F34"/>
  <c r="E34"/>
  <c r="E31" s="1"/>
  <c r="J33"/>
  <c r="G33"/>
  <c r="G30" s="1"/>
  <c r="I32"/>
  <c r="H32"/>
  <c r="H29" s="1"/>
  <c r="F32"/>
  <c r="E32"/>
  <c r="I31"/>
  <c r="F31"/>
  <c r="J30"/>
  <c r="I29"/>
  <c r="F29"/>
  <c r="E29"/>
  <c r="J28"/>
  <c r="J27"/>
  <c r="J26"/>
  <c r="J25"/>
  <c r="J24"/>
  <c r="J23"/>
  <c r="J22"/>
  <c r="J21"/>
  <c r="J20"/>
  <c r="G19"/>
  <c r="G14" s="1"/>
  <c r="G11" s="1"/>
  <c r="F19"/>
  <c r="E19"/>
  <c r="J19" s="1"/>
  <c r="J18"/>
  <c r="J17"/>
  <c r="I16"/>
  <c r="I13" s="1"/>
  <c r="I104" s="1"/>
  <c r="H16"/>
  <c r="H13" s="1"/>
  <c r="G13"/>
  <c r="F16"/>
  <c r="F13" s="1"/>
  <c r="F104" s="1"/>
  <c r="E16"/>
  <c r="E13" s="1"/>
  <c r="G15"/>
  <c r="G12" s="1"/>
  <c r="E15"/>
  <c r="I14"/>
  <c r="I11" s="1"/>
  <c r="I101" s="1"/>
  <c r="H14"/>
  <c r="H11" s="1"/>
  <c r="F14"/>
  <c r="F11" s="1"/>
  <c r="E12"/>
  <c r="E103" s="1"/>
  <c r="I34" i="3"/>
  <c r="H34"/>
  <c r="F34"/>
  <c r="E34"/>
  <c r="G34"/>
  <c r="J39"/>
  <c r="G38"/>
  <c r="G32" s="1"/>
  <c r="J105"/>
  <c r="I105"/>
  <c r="H105"/>
  <c r="G105"/>
  <c r="F105"/>
  <c r="E105"/>
  <c r="G30"/>
  <c r="G33"/>
  <c r="G43"/>
  <c r="J43"/>
  <c r="F32"/>
  <c r="J45"/>
  <c r="E31"/>
  <c r="J44"/>
  <c r="J47"/>
  <c r="J46"/>
  <c r="J42"/>
  <c r="J41"/>
  <c r="I111" i="6" l="1"/>
  <c r="F111"/>
  <c r="F114" s="1"/>
  <c r="F118" s="1"/>
  <c r="K33"/>
  <c r="K30" s="1"/>
  <c r="I72"/>
  <c r="I108" s="1"/>
  <c r="I113" s="1"/>
  <c r="I117" s="1"/>
  <c r="K85"/>
  <c r="K110"/>
  <c r="H72"/>
  <c r="H75"/>
  <c r="H111" s="1"/>
  <c r="H114" s="1"/>
  <c r="H118" s="1"/>
  <c r="K34"/>
  <c r="K77"/>
  <c r="K75" s="1"/>
  <c r="K31"/>
  <c r="K43"/>
  <c r="K32" s="1"/>
  <c r="H29"/>
  <c r="K76"/>
  <c r="K16"/>
  <c r="K13" s="1"/>
  <c r="K14"/>
  <c r="K11" s="1"/>
  <c r="J113"/>
  <c r="J117" s="1"/>
  <c r="E114"/>
  <c r="E118" s="1"/>
  <c r="G114"/>
  <c r="G118" s="1"/>
  <c r="G117"/>
  <c r="G113"/>
  <c r="F113"/>
  <c r="F117" s="1"/>
  <c r="I114"/>
  <c r="I118" s="1"/>
  <c r="J114"/>
  <c r="J118" s="1"/>
  <c r="K35"/>
  <c r="E14"/>
  <c r="E11" s="1"/>
  <c r="J107" i="5"/>
  <c r="J111" s="1"/>
  <c r="J106"/>
  <c r="J110" s="1"/>
  <c r="K43"/>
  <c r="K32" s="1"/>
  <c r="K29" s="1"/>
  <c r="K13"/>
  <c r="K72"/>
  <c r="H67"/>
  <c r="H101" s="1"/>
  <c r="H106" s="1"/>
  <c r="H110" s="1"/>
  <c r="K71"/>
  <c r="H103"/>
  <c r="K80"/>
  <c r="K11"/>
  <c r="K70"/>
  <c r="K31"/>
  <c r="H104"/>
  <c r="H107" s="1"/>
  <c r="H111" s="1"/>
  <c r="K103"/>
  <c r="E106"/>
  <c r="E110" s="1"/>
  <c r="G106"/>
  <c r="G110" s="1"/>
  <c r="I106"/>
  <c r="I110" s="1"/>
  <c r="E107"/>
  <c r="E111" s="1"/>
  <c r="G107"/>
  <c r="G111" s="1"/>
  <c r="I107"/>
  <c r="I111" s="1"/>
  <c r="F106"/>
  <c r="F110" s="1"/>
  <c r="F111"/>
  <c r="F107"/>
  <c r="J72" i="4"/>
  <c r="J70" s="1"/>
  <c r="J91"/>
  <c r="J71"/>
  <c r="J67" s="1"/>
  <c r="G103"/>
  <c r="F67"/>
  <c r="F101" s="1"/>
  <c r="E104"/>
  <c r="J15"/>
  <c r="J12" s="1"/>
  <c r="J103" s="1"/>
  <c r="H101"/>
  <c r="H104"/>
  <c r="J16"/>
  <c r="J13" s="1"/>
  <c r="J14"/>
  <c r="J11" s="1"/>
  <c r="J34"/>
  <c r="J31" s="1"/>
  <c r="G32"/>
  <c r="G29" s="1"/>
  <c r="J32"/>
  <c r="J29" s="1"/>
  <c r="G107"/>
  <c r="G111" s="1"/>
  <c r="H107"/>
  <c r="H111" s="1"/>
  <c r="H106"/>
  <c r="H110" s="1"/>
  <c r="E111"/>
  <c r="E107"/>
  <c r="I107"/>
  <c r="I111" s="1"/>
  <c r="I106"/>
  <c r="I110" s="1"/>
  <c r="F111"/>
  <c r="F107"/>
  <c r="E14"/>
  <c r="E11" s="1"/>
  <c r="E101" s="1"/>
  <c r="J33" i="3"/>
  <c r="J30" s="1"/>
  <c r="J27"/>
  <c r="G15"/>
  <c r="G12" s="1"/>
  <c r="J111"/>
  <c r="J110"/>
  <c r="G107"/>
  <c r="F107"/>
  <c r="E107"/>
  <c r="I104"/>
  <c r="H104"/>
  <c r="G104"/>
  <c r="F104"/>
  <c r="J97"/>
  <c r="J95" s="1"/>
  <c r="J96"/>
  <c r="I95"/>
  <c r="H95"/>
  <c r="I94"/>
  <c r="H94"/>
  <c r="I93"/>
  <c r="H93"/>
  <c r="I92"/>
  <c r="H92"/>
  <c r="J91"/>
  <c r="J90"/>
  <c r="J89"/>
  <c r="J88"/>
  <c r="J84" s="1"/>
  <c r="J71" s="1"/>
  <c r="J87"/>
  <c r="J83" s="1"/>
  <c r="J70" s="1"/>
  <c r="J104" s="1"/>
  <c r="F86"/>
  <c r="F82" s="1"/>
  <c r="E86"/>
  <c r="J85"/>
  <c r="F85"/>
  <c r="E85"/>
  <c r="F84"/>
  <c r="E84"/>
  <c r="E71" s="1"/>
  <c r="F83"/>
  <c r="E83"/>
  <c r="E70" s="1"/>
  <c r="E104" s="1"/>
  <c r="E82"/>
  <c r="J81"/>
  <c r="J80"/>
  <c r="J79"/>
  <c r="J78"/>
  <c r="J77"/>
  <c r="J76"/>
  <c r="J75"/>
  <c r="J74"/>
  <c r="I74"/>
  <c r="H74"/>
  <c r="G74"/>
  <c r="F74"/>
  <c r="E74"/>
  <c r="J73"/>
  <c r="I73"/>
  <c r="I69" s="1"/>
  <c r="H73"/>
  <c r="G73"/>
  <c r="F73"/>
  <c r="E73"/>
  <c r="J72"/>
  <c r="I72"/>
  <c r="H72"/>
  <c r="G72"/>
  <c r="F72"/>
  <c r="H69"/>
  <c r="G69"/>
  <c r="J68"/>
  <c r="J67"/>
  <c r="J66"/>
  <c r="J64" s="1"/>
  <c r="J62" s="1"/>
  <c r="J65"/>
  <c r="J63" s="1"/>
  <c r="J61" s="1"/>
  <c r="H64"/>
  <c r="H63" s="1"/>
  <c r="H61" s="1"/>
  <c r="J60"/>
  <c r="J59"/>
  <c r="J58"/>
  <c r="J53" s="1"/>
  <c r="J50" s="1"/>
  <c r="J107" s="1"/>
  <c r="J57"/>
  <c r="J56"/>
  <c r="J55"/>
  <c r="J54"/>
  <c r="J51" s="1"/>
  <c r="J48" s="1"/>
  <c r="I53"/>
  <c r="I50" s="1"/>
  <c r="I107" s="1"/>
  <c r="H53"/>
  <c r="H50" s="1"/>
  <c r="H107" s="1"/>
  <c r="I52"/>
  <c r="H52"/>
  <c r="I51"/>
  <c r="I48" s="1"/>
  <c r="H51"/>
  <c r="H48" s="1"/>
  <c r="I49"/>
  <c r="H49"/>
  <c r="J40"/>
  <c r="J38"/>
  <c r="J37"/>
  <c r="J36"/>
  <c r="I35"/>
  <c r="H35"/>
  <c r="E35"/>
  <c r="E32" s="1"/>
  <c r="E29" s="1"/>
  <c r="H31"/>
  <c r="I31"/>
  <c r="G31"/>
  <c r="G106" s="1"/>
  <c r="F31"/>
  <c r="G29"/>
  <c r="F29"/>
  <c r="J28"/>
  <c r="J26"/>
  <c r="J25"/>
  <c r="J24"/>
  <c r="J23"/>
  <c r="J22"/>
  <c r="J21"/>
  <c r="J20"/>
  <c r="G19"/>
  <c r="G14" s="1"/>
  <c r="G11" s="1"/>
  <c r="F19"/>
  <c r="F14" s="1"/>
  <c r="F11" s="1"/>
  <c r="E19"/>
  <c r="J18"/>
  <c r="J17"/>
  <c r="I16"/>
  <c r="I13" s="1"/>
  <c r="H16"/>
  <c r="H13" s="1"/>
  <c r="G16"/>
  <c r="G13" s="1"/>
  <c r="F16"/>
  <c r="F13" s="1"/>
  <c r="E16"/>
  <c r="E15"/>
  <c r="E12" s="1"/>
  <c r="I14"/>
  <c r="I11" s="1"/>
  <c r="H14"/>
  <c r="H11" s="1"/>
  <c r="E13"/>
  <c r="G19" i="2"/>
  <c r="F19"/>
  <c r="E19"/>
  <c r="I44"/>
  <c r="I41" s="1"/>
  <c r="I98" s="1"/>
  <c r="I65"/>
  <c r="H65"/>
  <c r="H63" s="1"/>
  <c r="G65"/>
  <c r="F65"/>
  <c r="E65"/>
  <c r="J70"/>
  <c r="H55"/>
  <c r="H54" s="1"/>
  <c r="H52" s="1"/>
  <c r="I31"/>
  <c r="H31"/>
  <c r="G31"/>
  <c r="F31"/>
  <c r="G30"/>
  <c r="F30"/>
  <c r="I29"/>
  <c r="H29"/>
  <c r="G29"/>
  <c r="F29"/>
  <c r="G28"/>
  <c r="F28"/>
  <c r="E31"/>
  <c r="J102"/>
  <c r="J101"/>
  <c r="F98"/>
  <c r="E98"/>
  <c r="I96"/>
  <c r="H96"/>
  <c r="I95"/>
  <c r="H95"/>
  <c r="G95"/>
  <c r="F95"/>
  <c r="J88"/>
  <c r="J87"/>
  <c r="J86"/>
  <c r="J85" s="1"/>
  <c r="J83" s="1"/>
  <c r="I86"/>
  <c r="I85" s="1"/>
  <c r="I83" s="1"/>
  <c r="H86"/>
  <c r="H84" s="1"/>
  <c r="I84"/>
  <c r="J82"/>
  <c r="J81"/>
  <c r="J80"/>
  <c r="J76" s="1"/>
  <c r="J79"/>
  <c r="J78"/>
  <c r="J74" s="1"/>
  <c r="J61" s="1"/>
  <c r="J95" s="1"/>
  <c r="F77"/>
  <c r="F73" s="1"/>
  <c r="E77"/>
  <c r="F76"/>
  <c r="E76"/>
  <c r="E63" s="1"/>
  <c r="J75"/>
  <c r="J62" s="1"/>
  <c r="F75"/>
  <c r="E75"/>
  <c r="E62" s="1"/>
  <c r="F74"/>
  <c r="E74"/>
  <c r="E61" s="1"/>
  <c r="E95" s="1"/>
  <c r="J72"/>
  <c r="J71"/>
  <c r="J69"/>
  <c r="J68"/>
  <c r="J67"/>
  <c r="J66"/>
  <c r="I64"/>
  <c r="I60" s="1"/>
  <c r="H64"/>
  <c r="H60" s="1"/>
  <c r="G64"/>
  <c r="G60" s="1"/>
  <c r="F64"/>
  <c r="E64"/>
  <c r="I63"/>
  <c r="G63"/>
  <c r="J59"/>
  <c r="J58"/>
  <c r="J57"/>
  <c r="J56"/>
  <c r="J54" s="1"/>
  <c r="J52" s="1"/>
  <c r="J55"/>
  <c r="J53" s="1"/>
  <c r="J51"/>
  <c r="J50"/>
  <c r="J49"/>
  <c r="J44" s="1"/>
  <c r="J41" s="1"/>
  <c r="J98" s="1"/>
  <c r="J48"/>
  <c r="J47"/>
  <c r="J46"/>
  <c r="J45"/>
  <c r="H44"/>
  <c r="H41" s="1"/>
  <c r="H98" s="1"/>
  <c r="I43"/>
  <c r="I40" s="1"/>
  <c r="H43"/>
  <c r="H40" s="1"/>
  <c r="I42"/>
  <c r="I39" s="1"/>
  <c r="H42"/>
  <c r="H39" s="1"/>
  <c r="G98"/>
  <c r="J38"/>
  <c r="J37"/>
  <c r="J36"/>
  <c r="J35"/>
  <c r="J34"/>
  <c r="J33"/>
  <c r="I32"/>
  <c r="I30" s="1"/>
  <c r="I28" s="1"/>
  <c r="H32"/>
  <c r="H30" s="1"/>
  <c r="H28" s="1"/>
  <c r="E32"/>
  <c r="E30" s="1"/>
  <c r="E28" s="1"/>
  <c r="E29"/>
  <c r="J27"/>
  <c r="J26"/>
  <c r="J25"/>
  <c r="J24"/>
  <c r="J23"/>
  <c r="J22"/>
  <c r="J21"/>
  <c r="J20"/>
  <c r="G14"/>
  <c r="G11" s="1"/>
  <c r="E14"/>
  <c r="E11" s="1"/>
  <c r="J18"/>
  <c r="J17"/>
  <c r="I16"/>
  <c r="H16"/>
  <c r="H13" s="1"/>
  <c r="G16"/>
  <c r="G13" s="1"/>
  <c r="F16"/>
  <c r="F13" s="1"/>
  <c r="E16"/>
  <c r="E13" s="1"/>
  <c r="J15"/>
  <c r="J12" s="1"/>
  <c r="G96"/>
  <c r="F96"/>
  <c r="E15"/>
  <c r="I14"/>
  <c r="I11" s="1"/>
  <c r="H14"/>
  <c r="H11" s="1"/>
  <c r="F14"/>
  <c r="F11" s="1"/>
  <c r="I13"/>
  <c r="E12"/>
  <c r="F14" i="1"/>
  <c r="H16"/>
  <c r="H12" s="1"/>
  <c r="I16"/>
  <c r="I12" s="1"/>
  <c r="F17"/>
  <c r="F13" s="1"/>
  <c r="G17"/>
  <c r="G13" s="1"/>
  <c r="I75"/>
  <c r="H75"/>
  <c r="G75"/>
  <c r="F75"/>
  <c r="E74"/>
  <c r="E75"/>
  <c r="J77"/>
  <c r="I127"/>
  <c r="H127"/>
  <c r="F127"/>
  <c r="F36"/>
  <c r="I36"/>
  <c r="H36"/>
  <c r="G36"/>
  <c r="E36"/>
  <c r="I74"/>
  <c r="H74"/>
  <c r="G74"/>
  <c r="F74"/>
  <c r="J45"/>
  <c r="J44"/>
  <c r="J40"/>
  <c r="F18"/>
  <c r="H108" i="6" l="1"/>
  <c r="H113" s="1"/>
  <c r="H117" s="1"/>
  <c r="K111"/>
  <c r="K29"/>
  <c r="K72"/>
  <c r="E113"/>
  <c r="E117" s="1"/>
  <c r="K117" s="1"/>
  <c r="K118"/>
  <c r="K114"/>
  <c r="K67" i="5"/>
  <c r="K104"/>
  <c r="K110"/>
  <c r="K111"/>
  <c r="J104" i="4"/>
  <c r="F110"/>
  <c r="F106"/>
  <c r="J101"/>
  <c r="G101"/>
  <c r="G106" s="1"/>
  <c r="G110" s="1"/>
  <c r="E110"/>
  <c r="E106"/>
  <c r="J111"/>
  <c r="J107"/>
  <c r="J34" i="3"/>
  <c r="J31" s="1"/>
  <c r="I32"/>
  <c r="I29" s="1"/>
  <c r="I103" s="1"/>
  <c r="H32"/>
  <c r="H29" s="1"/>
  <c r="H103" s="1"/>
  <c r="H108" s="1"/>
  <c r="H112" s="1"/>
  <c r="F106"/>
  <c r="J19"/>
  <c r="H62"/>
  <c r="E69"/>
  <c r="F69"/>
  <c r="F103" s="1"/>
  <c r="F108" s="1"/>
  <c r="F112" s="1"/>
  <c r="E14"/>
  <c r="E11" s="1"/>
  <c r="I106"/>
  <c r="I109" s="1"/>
  <c r="I113" s="1"/>
  <c r="J16"/>
  <c r="J13" s="1"/>
  <c r="J86"/>
  <c r="J82" s="1"/>
  <c r="J69" s="1"/>
  <c r="H106"/>
  <c r="H109" s="1"/>
  <c r="H113" s="1"/>
  <c r="J35"/>
  <c r="J52"/>
  <c r="J49" s="1"/>
  <c r="J15"/>
  <c r="J12" s="1"/>
  <c r="E72"/>
  <c r="E106" s="1"/>
  <c r="G103"/>
  <c r="G108" s="1"/>
  <c r="G112" s="1"/>
  <c r="J14"/>
  <c r="J11" s="1"/>
  <c r="J94"/>
  <c r="J92" s="1"/>
  <c r="J93"/>
  <c r="G109"/>
  <c r="G113" s="1"/>
  <c r="F109"/>
  <c r="F113" s="1"/>
  <c r="H53" i="2"/>
  <c r="E96"/>
  <c r="J65"/>
  <c r="F60"/>
  <c r="J77"/>
  <c r="J73" s="1"/>
  <c r="H85"/>
  <c r="H83" s="1"/>
  <c r="H97"/>
  <c r="J84"/>
  <c r="J31"/>
  <c r="J29" s="1"/>
  <c r="I97"/>
  <c r="I100" s="1"/>
  <c r="I104" s="1"/>
  <c r="J63"/>
  <c r="F63"/>
  <c r="J64"/>
  <c r="J43"/>
  <c r="J40" s="1"/>
  <c r="J42"/>
  <c r="J39" s="1"/>
  <c r="J96"/>
  <c r="J60"/>
  <c r="H94"/>
  <c r="I94"/>
  <c r="E97"/>
  <c r="E100" s="1"/>
  <c r="E104" s="1"/>
  <c r="J32"/>
  <c r="J30" s="1"/>
  <c r="J28" s="1"/>
  <c r="E73"/>
  <c r="E60" s="1"/>
  <c r="E94" s="1"/>
  <c r="G97"/>
  <c r="G100" s="1"/>
  <c r="G104" s="1"/>
  <c r="G94"/>
  <c r="G99" s="1"/>
  <c r="G103" s="1"/>
  <c r="J16"/>
  <c r="J13" s="1"/>
  <c r="F94"/>
  <c r="F99" s="1"/>
  <c r="F103" s="1"/>
  <c r="F97"/>
  <c r="F100" s="1"/>
  <c r="F104" s="1"/>
  <c r="J19"/>
  <c r="J14" s="1"/>
  <c r="J11" s="1"/>
  <c r="I99"/>
  <c r="I103" s="1"/>
  <c r="H99"/>
  <c r="H103" s="1"/>
  <c r="H100"/>
  <c r="H104" s="1"/>
  <c r="J39" i="1"/>
  <c r="I97"/>
  <c r="I96" s="1"/>
  <c r="I94" s="1"/>
  <c r="H97"/>
  <c r="H96" s="1"/>
  <c r="H94" s="1"/>
  <c r="G97"/>
  <c r="G96" s="1"/>
  <c r="G94" s="1"/>
  <c r="J99"/>
  <c r="J97" s="1"/>
  <c r="J98"/>
  <c r="G64"/>
  <c r="G63" s="1"/>
  <c r="I129"/>
  <c r="F129"/>
  <c r="I126"/>
  <c r="H126"/>
  <c r="G126"/>
  <c r="F126"/>
  <c r="I125"/>
  <c r="H125"/>
  <c r="E84"/>
  <c r="E125"/>
  <c r="K108" i="6" l="1"/>
  <c r="K113"/>
  <c r="J110" i="4"/>
  <c r="J106"/>
  <c r="J32" i="3"/>
  <c r="J29" s="1"/>
  <c r="J103" s="1"/>
  <c r="E103"/>
  <c r="E108" s="1"/>
  <c r="E112" s="1"/>
  <c r="J106"/>
  <c r="E109"/>
  <c r="E113" s="1"/>
  <c r="J113" s="1"/>
  <c r="I108"/>
  <c r="I112" s="1"/>
  <c r="J94" i="2"/>
  <c r="E99"/>
  <c r="E103" s="1"/>
  <c r="J103" s="1"/>
  <c r="J97"/>
  <c r="J104"/>
  <c r="J100"/>
  <c r="J99"/>
  <c r="I95" i="1"/>
  <c r="H95"/>
  <c r="G95"/>
  <c r="J96"/>
  <c r="J94" s="1"/>
  <c r="J95"/>
  <c r="F86"/>
  <c r="F85"/>
  <c r="F84"/>
  <c r="F87"/>
  <c r="F83" s="1"/>
  <c r="I37"/>
  <c r="I35" s="1"/>
  <c r="H37"/>
  <c r="H35" s="1"/>
  <c r="G37"/>
  <c r="G35" s="1"/>
  <c r="F35"/>
  <c r="E37"/>
  <c r="E35" s="1"/>
  <c r="J38"/>
  <c r="J112" i="3" l="1"/>
  <c r="J109"/>
  <c r="J108"/>
  <c r="J37" i="1"/>
  <c r="J24"/>
  <c r="J18" s="1"/>
  <c r="J14" s="1"/>
  <c r="J23"/>
  <c r="G125"/>
  <c r="F125"/>
  <c r="G18"/>
  <c r="G14" s="1"/>
  <c r="G127" s="1"/>
  <c r="E18"/>
  <c r="E14" s="1"/>
  <c r="G22"/>
  <c r="G16" s="1"/>
  <c r="G12" s="1"/>
  <c r="F22"/>
  <c r="F16" s="1"/>
  <c r="F12" s="1"/>
  <c r="E22"/>
  <c r="E16" s="1"/>
  <c r="E12" s="1"/>
  <c r="J133"/>
  <c r="J132"/>
  <c r="J17" l="1"/>
  <c r="J13" s="1"/>
  <c r="J125" s="1"/>
  <c r="E87"/>
  <c r="J87" s="1"/>
  <c r="I19"/>
  <c r="I15" s="1"/>
  <c r="H19"/>
  <c r="H15" s="1"/>
  <c r="G19"/>
  <c r="G15" s="1"/>
  <c r="F19"/>
  <c r="F15" s="1"/>
  <c r="E19"/>
  <c r="E15" s="1"/>
  <c r="J25"/>
  <c r="J22"/>
  <c r="I33"/>
  <c r="H33"/>
  <c r="G33"/>
  <c r="F33"/>
  <c r="E33"/>
  <c r="E129"/>
  <c r="I34"/>
  <c r="H34"/>
  <c r="G34"/>
  <c r="F34"/>
  <c r="E34"/>
  <c r="H52"/>
  <c r="H49" s="1"/>
  <c r="H129" s="1"/>
  <c r="G52"/>
  <c r="G49" s="1"/>
  <c r="G129" s="1"/>
  <c r="I51"/>
  <c r="I48" s="1"/>
  <c r="H51"/>
  <c r="G51"/>
  <c r="G48" s="1"/>
  <c r="I50"/>
  <c r="H50"/>
  <c r="G50"/>
  <c r="G47" s="1"/>
  <c r="H48"/>
  <c r="I47"/>
  <c r="H47"/>
  <c r="G61"/>
  <c r="G62"/>
  <c r="J66"/>
  <c r="J65"/>
  <c r="E71"/>
  <c r="E126" s="1"/>
  <c r="E85"/>
  <c r="E72" s="1"/>
  <c r="E127" s="1"/>
  <c r="E86"/>
  <c r="E73" s="1"/>
  <c r="I73"/>
  <c r="H73"/>
  <c r="G73"/>
  <c r="I70"/>
  <c r="H70"/>
  <c r="G70"/>
  <c r="J89"/>
  <c r="J85" s="1"/>
  <c r="J72" s="1"/>
  <c r="J127" s="1"/>
  <c r="J88"/>
  <c r="J92"/>
  <c r="J91"/>
  <c r="J90"/>
  <c r="J82"/>
  <c r="J81"/>
  <c r="J80"/>
  <c r="J79"/>
  <c r="J78"/>
  <c r="J76"/>
  <c r="J74" l="1"/>
  <c r="J75"/>
  <c r="G128"/>
  <c r="G131" s="1"/>
  <c r="G135" s="1"/>
  <c r="I128"/>
  <c r="I131" s="1"/>
  <c r="I135" s="1"/>
  <c r="H124"/>
  <c r="H128"/>
  <c r="H131" s="1"/>
  <c r="G124"/>
  <c r="I124"/>
  <c r="E83"/>
  <c r="E70" s="1"/>
  <c r="E124" s="1"/>
  <c r="J84"/>
  <c r="J71" s="1"/>
  <c r="J126" s="1"/>
  <c r="J86"/>
  <c r="J83"/>
  <c r="F70"/>
  <c r="F124" s="1"/>
  <c r="F73"/>
  <c r="F128" s="1"/>
  <c r="J68"/>
  <c r="J64" s="1"/>
  <c r="J62" s="1"/>
  <c r="J67"/>
  <c r="J63" s="1"/>
  <c r="J61" s="1"/>
  <c r="J56"/>
  <c r="J59"/>
  <c r="J58"/>
  <c r="J57"/>
  <c r="J52" s="1"/>
  <c r="J49" s="1"/>
  <c r="J129" s="1"/>
  <c r="J55"/>
  <c r="J54"/>
  <c r="J53"/>
  <c r="J21"/>
  <c r="J20"/>
  <c r="E128" l="1"/>
  <c r="E131" s="1"/>
  <c r="H135"/>
  <c r="H130"/>
  <c r="H134" s="1"/>
  <c r="F131"/>
  <c r="F130"/>
  <c r="F134" s="1"/>
  <c r="I130"/>
  <c r="I134" s="1"/>
  <c r="G130"/>
  <c r="G134" s="1"/>
  <c r="J70"/>
  <c r="J73"/>
  <c r="J50"/>
  <c r="J47" s="1"/>
  <c r="J51"/>
  <c r="J48" s="1"/>
  <c r="J42"/>
  <c r="J35" s="1"/>
  <c r="E130"/>
  <c r="J30"/>
  <c r="J29"/>
  <c r="J28"/>
  <c r="J27"/>
  <c r="J26"/>
  <c r="J16" s="1"/>
  <c r="J12" s="1"/>
  <c r="E135" l="1"/>
  <c r="J131"/>
  <c r="F135"/>
  <c r="J135" s="1"/>
  <c r="J130"/>
  <c r="J43"/>
  <c r="J41"/>
  <c r="J36" s="1"/>
  <c r="J31"/>
  <c r="J19" s="1"/>
  <c r="J15" s="1"/>
  <c r="E134" l="1"/>
  <c r="J134" s="1"/>
  <c r="J34"/>
  <c r="J128" s="1"/>
  <c r="J33" l="1"/>
  <c r="J124" s="1"/>
</calcChain>
</file>

<file path=xl/sharedStrings.xml><?xml version="1.0" encoding="utf-8"?>
<sst xmlns="http://schemas.openxmlformats.org/spreadsheetml/2006/main" count="1169" uniqueCount="94">
  <si>
    <t>Сумма расходов, тыс. рублей</t>
  </si>
  <si>
    <t>Источники финансирования</t>
  </si>
  <si>
    <t>2015 г.</t>
  </si>
  <si>
    <t>всего</t>
  </si>
  <si>
    <t>всего, в том числе:</t>
  </si>
  <si>
    <t>бюджет города</t>
  </si>
  <si>
    <t>Комитет по ЖКХ, транспорту, строительству и архитектуре администрации г. Алейска</t>
  </si>
  <si>
    <t>№ п/п</t>
  </si>
  <si>
    <t>Цель, задача, мероприятие</t>
  </si>
  <si>
    <t>Срок реализации</t>
  </si>
  <si>
    <t>Участник программы</t>
  </si>
  <si>
    <t>2016 г.</t>
  </si>
  <si>
    <t>2017 г.</t>
  </si>
  <si>
    <t>2018 г.</t>
  </si>
  <si>
    <t>2019 г.</t>
  </si>
  <si>
    <t>2015-2019</t>
  </si>
  <si>
    <t>Перечень
мероприятий муниципальной программы</t>
  </si>
  <si>
    <t>Источники и направления расходов</t>
  </si>
  <si>
    <t>Всего</t>
  </si>
  <si>
    <t>Всего финансовых затрат, в том числе</t>
  </si>
  <si>
    <t>из бюджета города</t>
  </si>
  <si>
    <t>Капитальные вложения, в том числе</t>
  </si>
  <si>
    <t>НИОКР, в том числе</t>
  </si>
  <si>
    <t>Прочие расходы, в том числе</t>
  </si>
  <si>
    <t>Мероприятие 1.1.1
Разработка схемы водоснабжения, водоотведения</t>
  </si>
  <si>
    <t>Мероприятие 2.1.3
Текущий ремонт сетей теплоснабжения и горячего водоснабжения</t>
  </si>
  <si>
    <t>Цель 1
Обеспечение потребителей коммунальными ресурсами нормативного качества при доступной стоимости, обеспечение надежной и эффективной работы систем водоснабжения и водоотведения</t>
  </si>
  <si>
    <t>Цель 2
Обеспечение потребителей коммунальными ресурсами нормативного качества при доступной стоимости, обеспечение надежной и эффективной работы систем теплоснабжения, горячего водоснабжения</t>
  </si>
  <si>
    <t>Цель 3
Обеспечение потребителей коммунальными ресурсами нормативного качества при доступной стоимости, обеспечение надежной и эффективной работы системы обращения с отходами</t>
  </si>
  <si>
    <t>внебюджетные источники</t>
  </si>
  <si>
    <t>Мероприятие 3.1.1
Переработка проектно-сметной документации строительства полигона твердых бытовых отходов</t>
  </si>
  <si>
    <t>Мероприятие 3.1.2
Строительство полигона твердых бытовых отходов</t>
  </si>
  <si>
    <t>Комитет по управлению муниципальным имуществом администрации г. Алейска</t>
  </si>
  <si>
    <t>краевой бюджет</t>
  </si>
  <si>
    <t>фонд ЖКХ</t>
  </si>
  <si>
    <t>2015-2016</t>
  </si>
  <si>
    <t>Цель 5
Улучшение жилищных условий проживания граждан города</t>
  </si>
  <si>
    <t>Задача 5.2
Переселения граждан из аварийного жилищного фонда</t>
  </si>
  <si>
    <t>Мероприятие 5.2.1
Приобретение квартир</t>
  </si>
  <si>
    <t>Мероприятие 5.2.2
Снос домов, признанных аварийными</t>
  </si>
  <si>
    <t>Цель 4
Обеспечение надежной и эффективной работы системы электроснабжения</t>
  </si>
  <si>
    <t>Мероприятие 4.1.1
Технологическое присоединение энергопринимающих устройств жилых домов в западной части города</t>
  </si>
  <si>
    <t>Задача 4.1
Строительство линий электропередач, установка трансформаторных подстанций</t>
  </si>
  <si>
    <t>Задача 3.1
Модернизация системы обращения с отходами</t>
  </si>
  <si>
    <t>Задача 2.1
Модернизация и ремонт системы теплоснабжения и горячего водоснабжения</t>
  </si>
  <si>
    <t>Задача 1.1
Модернизация и ремонт систем водоснабжения и водоотведения</t>
  </si>
  <si>
    <t>Задача 5.1
Ремонт домов и помещений</t>
  </si>
  <si>
    <t>Мероприятие 5.1.2
Капитальный ремонт муниципальных жилых помещений</t>
  </si>
  <si>
    <t>Мероприятие 5.1.3
Техническое обследование многоквартирных жилых домов, муниципальных жилых помещений</t>
  </si>
  <si>
    <t>из краевого бюджета</t>
  </si>
  <si>
    <t>из фонда жкх</t>
  </si>
  <si>
    <t>из внебюджетных источников</t>
  </si>
  <si>
    <t>Мероприятие 1.1.2
Реконструкция и строительство водопроводных сетей</t>
  </si>
  <si>
    <t>Мероприятие 1.1.3
Текущий ремонт водопроводных сетей, объектов водоснабжения</t>
  </si>
  <si>
    <t>Мероприятие 1.1.4
Разработка ПСД строительства, реконструкции сетей водоотведения</t>
  </si>
  <si>
    <t>Мероприятие 1.1.5
Текущий ремонт сетей водоотведения, объектов водоотведения</t>
  </si>
  <si>
    <t>Мероприятие 2.1.1
Приобретение, монтаж, котлов и котельного оборудования</t>
  </si>
  <si>
    <t>Комитет по управлению муниципальным имуществом администрации г. Алейска</t>
  </si>
  <si>
    <t>Мероприятие 2.1.2
Капитальный ремонт котлов и котельного оборудования</t>
  </si>
  <si>
    <t>Мероприятие 3.1.3
Приобретение, монтаж техники и оборудования для системы обращения с отходами</t>
  </si>
  <si>
    <t>Всего финансовых затрат, в том числе:</t>
  </si>
  <si>
    <t>Всего по муниципальной программе</t>
  </si>
  <si>
    <t>федеральный бюджет</t>
  </si>
  <si>
    <t>из федерального бюджета</t>
  </si>
  <si>
    <t>2017-2019</t>
  </si>
  <si>
    <t>2017-2018</t>
  </si>
  <si>
    <t>2015-2017</t>
  </si>
  <si>
    <t>2016-2019</t>
  </si>
  <si>
    <t>Мероприятие 4.1.2
Технологическое присоединение энергопринимающих устройств жилых домов в районе ГУП ДХ АК «Южное ДСУ»</t>
  </si>
  <si>
    <t>Цель 6
Предупреждение чрезвычайных ситуаций на объектах жилищно-коммунального хозяйства</t>
  </si>
  <si>
    <t>Мероприятие 5.1.1
Капитальный ремонт многоквартирных жилых домов (взносы в фонд капитального ремонта)</t>
  </si>
  <si>
    <t>Задача 6.1
Создание запасов</t>
  </si>
  <si>
    <t>Мероприятие 6.1.1
Пополнение аварийного запаса материально-технических ресурсов жилищно-коммунального хозяйства города</t>
  </si>
  <si>
    <t>Мероприятие 2.1.4
Приобретение модульной котельной</t>
  </si>
  <si>
    <t>Администрация г. Алейска</t>
  </si>
  <si>
    <t>ПРИЛОЖЕНИЕ</t>
  </si>
  <si>
    <t>Мероприятие 1.1.3
Капитальный ремонт водопроводных сетей, объектов водоснабжения</t>
  </si>
  <si>
    <t>Мероприятие 1.1.5
Капитальный ремонт сетей водоотведения, объектов водоотведения</t>
  </si>
  <si>
    <t>2018-2019</t>
  </si>
  <si>
    <t>Перечень мероприятий муниципальной программы</t>
  </si>
  <si>
    <t>Мероприятие 2.1.4
Капитальный ремонт муниципальных котельных</t>
  </si>
  <si>
    <t>из Фонда жкх</t>
  </si>
  <si>
    <t>Фонд ЖКХ</t>
  </si>
  <si>
    <t>МБОУ ООШ № 3</t>
  </si>
  <si>
    <t>Перечень основных мероприятий муниципальной программы</t>
  </si>
  <si>
    <t>Таблица № 2</t>
  </si>
  <si>
    <t>2020-2025</t>
  </si>
  <si>
    <t>2020-2025 г.г.</t>
  </si>
  <si>
    <t>2018-2025</t>
  </si>
  <si>
    <t>2017-2025</t>
  </si>
  <si>
    <t>Мероприятие 5.2.1
Приобретение квартир, возмещение стоимости изымаемых жилых помещений гражданам</t>
  </si>
  <si>
    <t>Мероприятие 2.1.5
Строительство муниципальных котельных</t>
  </si>
  <si>
    <t>Мероприятие 2.1.6
Разработка, актуализация схемы теплоснабжения</t>
  </si>
  <si>
    <t>Комитет по ЖКХ, транспорту, строительству и архитектуре администрации г. Алейска,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</si>
</sst>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0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3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5"/>
  <sheetViews>
    <sheetView view="pageBreakPreview" topLeftCell="A42" zoomScaleSheetLayoutView="100" workbookViewId="0">
      <selection activeCell="F37" sqref="F37"/>
    </sheetView>
  </sheetViews>
  <sheetFormatPr defaultRowHeight="15"/>
  <cols>
    <col min="1" max="1" width="4.140625" bestFit="1" customWidth="1"/>
    <col min="2" max="2" width="29.28515625" customWidth="1"/>
    <col min="4" max="4" width="35.85546875" customWidth="1"/>
    <col min="5" max="5" width="14" customWidth="1"/>
    <col min="6" max="6" width="9.140625" customWidth="1"/>
    <col min="7" max="8" width="9.5703125" bestFit="1" customWidth="1"/>
    <col min="9" max="9" width="9.28515625" bestFit="1" customWidth="1"/>
    <col min="10" max="10" width="15" customWidth="1"/>
    <col min="11" max="11" width="20.28515625" customWidth="1"/>
  </cols>
  <sheetData>
    <row r="1" spans="1:11" ht="34.5" customHeight="1">
      <c r="A1" s="117" t="s">
        <v>75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57" customHeight="1">
      <c r="A2" s="118" t="s">
        <v>16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48" customHeight="1">
      <c r="A3" s="100" t="s">
        <v>7</v>
      </c>
      <c r="B3" s="100" t="s">
        <v>8</v>
      </c>
      <c r="C3" s="100" t="s">
        <v>9</v>
      </c>
      <c r="D3" s="100" t="s">
        <v>10</v>
      </c>
      <c r="E3" s="100" t="s">
        <v>0</v>
      </c>
      <c r="F3" s="100"/>
      <c r="G3" s="100"/>
      <c r="H3" s="100"/>
      <c r="I3" s="100"/>
      <c r="J3" s="100"/>
      <c r="K3" s="100" t="s">
        <v>1</v>
      </c>
    </row>
    <row r="4" spans="1:11" ht="15.75">
      <c r="A4" s="100"/>
      <c r="B4" s="100"/>
      <c r="C4" s="100"/>
      <c r="D4" s="100"/>
      <c r="E4" s="1" t="s">
        <v>2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3</v>
      </c>
      <c r="K4" s="100"/>
    </row>
    <row r="5" spans="1:11" ht="15.7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</row>
    <row r="6" spans="1:11" ht="31.5">
      <c r="A6" s="105">
        <v>1</v>
      </c>
      <c r="B6" s="102" t="s">
        <v>61</v>
      </c>
      <c r="C6" s="109"/>
      <c r="D6" s="109"/>
      <c r="E6" s="31">
        <v>44501.7</v>
      </c>
      <c r="F6" s="31">
        <v>10894.5</v>
      </c>
      <c r="G6" s="31">
        <v>91312</v>
      </c>
      <c r="H6" s="31">
        <v>36500</v>
      </c>
      <c r="I6" s="31">
        <v>7500</v>
      </c>
      <c r="J6" s="31">
        <v>190708.19999999998</v>
      </c>
      <c r="K6" s="18" t="s">
        <v>60</v>
      </c>
    </row>
    <row r="7" spans="1:11" ht="31.5">
      <c r="A7" s="106"/>
      <c r="B7" s="108"/>
      <c r="C7" s="110"/>
      <c r="D7" s="110"/>
      <c r="E7" s="31"/>
      <c r="F7" s="31"/>
      <c r="G7" s="31">
        <v>22656</v>
      </c>
      <c r="H7" s="31"/>
      <c r="I7" s="31"/>
      <c r="J7" s="31">
        <v>22656</v>
      </c>
      <c r="K7" s="20" t="s">
        <v>63</v>
      </c>
    </row>
    <row r="8" spans="1:11" ht="15.75">
      <c r="A8" s="106"/>
      <c r="B8" s="108"/>
      <c r="C8" s="110"/>
      <c r="D8" s="110"/>
      <c r="E8" s="31">
        <v>20593.5</v>
      </c>
      <c r="F8" s="31"/>
      <c r="G8" s="31"/>
      <c r="H8" s="31"/>
      <c r="I8" s="31"/>
      <c r="J8" s="31">
        <v>20593.5</v>
      </c>
      <c r="K8" s="18" t="s">
        <v>50</v>
      </c>
    </row>
    <row r="9" spans="1:11" ht="31.5">
      <c r="A9" s="106"/>
      <c r="B9" s="108"/>
      <c r="C9" s="110"/>
      <c r="D9" s="110"/>
      <c r="E9" s="31">
        <v>11025.7</v>
      </c>
      <c r="F9" s="31"/>
      <c r="G9" s="31">
        <v>11328</v>
      </c>
      <c r="H9" s="31"/>
      <c r="I9" s="31"/>
      <c r="J9" s="31">
        <v>22353.7</v>
      </c>
      <c r="K9" s="18" t="s">
        <v>49</v>
      </c>
    </row>
    <row r="10" spans="1:11" ht="15.75">
      <c r="A10" s="106"/>
      <c r="B10" s="108"/>
      <c r="C10" s="110"/>
      <c r="D10" s="110"/>
      <c r="E10" s="31">
        <v>12882.5</v>
      </c>
      <c r="F10" s="31">
        <v>10894.5</v>
      </c>
      <c r="G10" s="31">
        <v>42828</v>
      </c>
      <c r="H10" s="31">
        <v>22000</v>
      </c>
      <c r="I10" s="31">
        <v>7500</v>
      </c>
      <c r="J10" s="31">
        <v>96105</v>
      </c>
      <c r="K10" s="18" t="s">
        <v>20</v>
      </c>
    </row>
    <row r="11" spans="1:11" ht="31.5">
      <c r="A11" s="107"/>
      <c r="B11" s="103"/>
      <c r="C11" s="111"/>
      <c r="D11" s="111"/>
      <c r="E11" s="31"/>
      <c r="F11" s="31"/>
      <c r="G11" s="31">
        <v>14500</v>
      </c>
      <c r="H11" s="31">
        <v>14500</v>
      </c>
      <c r="I11" s="31"/>
      <c r="J11" s="31">
        <v>29000</v>
      </c>
      <c r="K11" s="18" t="s">
        <v>51</v>
      </c>
    </row>
    <row r="12" spans="1:11" ht="15.75">
      <c r="A12" s="100">
        <v>2</v>
      </c>
      <c r="B12" s="101" t="s">
        <v>26</v>
      </c>
      <c r="C12" s="104"/>
      <c r="D12" s="104"/>
      <c r="E12" s="1">
        <f>E16</f>
        <v>8430.9</v>
      </c>
      <c r="F12" s="6">
        <f t="shared" ref="F12:I12" si="0">F16</f>
        <v>5864.8</v>
      </c>
      <c r="G12" s="6">
        <f t="shared" si="0"/>
        <v>50312</v>
      </c>
      <c r="H12" s="6">
        <f t="shared" si="0"/>
        <v>2000</v>
      </c>
      <c r="I12" s="6">
        <f t="shared" si="0"/>
        <v>2000</v>
      </c>
      <c r="J12" s="1">
        <f t="shared" ref="J12:J14" si="1">J16</f>
        <v>68607.7</v>
      </c>
      <c r="K12" s="2" t="s">
        <v>4</v>
      </c>
    </row>
    <row r="13" spans="1:11" ht="31.5">
      <c r="A13" s="100"/>
      <c r="B13" s="101"/>
      <c r="C13" s="104"/>
      <c r="D13" s="104"/>
      <c r="E13" s="19"/>
      <c r="F13" s="19">
        <f>F17</f>
        <v>0</v>
      </c>
      <c r="G13" s="19">
        <f>G17</f>
        <v>22656</v>
      </c>
      <c r="H13" s="19"/>
      <c r="I13" s="19"/>
      <c r="J13" s="19">
        <f t="shared" si="1"/>
        <v>22656</v>
      </c>
      <c r="K13" s="20" t="s">
        <v>62</v>
      </c>
    </row>
    <row r="14" spans="1:11" ht="15.75">
      <c r="A14" s="100"/>
      <c r="B14" s="101"/>
      <c r="C14" s="104"/>
      <c r="D14" s="104"/>
      <c r="E14" s="19">
        <f>E18</f>
        <v>4704</v>
      </c>
      <c r="F14" s="19">
        <f>F18</f>
        <v>0</v>
      </c>
      <c r="G14" s="19">
        <f>G18</f>
        <v>11328</v>
      </c>
      <c r="H14" s="19"/>
      <c r="I14" s="19"/>
      <c r="J14" s="19">
        <f t="shared" si="1"/>
        <v>16032</v>
      </c>
      <c r="K14" s="20" t="s">
        <v>33</v>
      </c>
    </row>
    <row r="15" spans="1:11" ht="85.5" customHeight="1">
      <c r="A15" s="100"/>
      <c r="B15" s="101"/>
      <c r="C15" s="104"/>
      <c r="D15" s="104"/>
      <c r="E15" s="1">
        <f>E19</f>
        <v>3726.9</v>
      </c>
      <c r="F15" s="6">
        <f>F19</f>
        <v>5864.8</v>
      </c>
      <c r="G15" s="6">
        <f t="shared" ref="G15:I15" si="2">G19</f>
        <v>16328</v>
      </c>
      <c r="H15" s="6">
        <f t="shared" si="2"/>
        <v>2000</v>
      </c>
      <c r="I15" s="6">
        <f t="shared" si="2"/>
        <v>2000</v>
      </c>
      <c r="J15" s="1">
        <f>J19</f>
        <v>29919.7</v>
      </c>
      <c r="K15" s="2" t="s">
        <v>5</v>
      </c>
    </row>
    <row r="16" spans="1:11" ht="15.75">
      <c r="A16" s="100">
        <v>3</v>
      </c>
      <c r="B16" s="101" t="s">
        <v>45</v>
      </c>
      <c r="C16" s="104"/>
      <c r="D16" s="104"/>
      <c r="E16" s="1">
        <f>E20+E22+E26+E28+E30</f>
        <v>8430.9</v>
      </c>
      <c r="F16" s="14">
        <f>F20+F22+F26+F28+F30</f>
        <v>5864.8</v>
      </c>
      <c r="G16" s="14">
        <f t="shared" ref="G16:J16" si="3">G20+G22+G26+G28+G30</f>
        <v>50312</v>
      </c>
      <c r="H16" s="14">
        <f t="shared" si="3"/>
        <v>2000</v>
      </c>
      <c r="I16" s="14">
        <f t="shared" si="3"/>
        <v>2000</v>
      </c>
      <c r="J16" s="14">
        <f t="shared" si="3"/>
        <v>68607.7</v>
      </c>
      <c r="K16" s="2" t="s">
        <v>4</v>
      </c>
    </row>
    <row r="17" spans="1:11" ht="31.5">
      <c r="A17" s="100"/>
      <c r="B17" s="101"/>
      <c r="C17" s="104"/>
      <c r="D17" s="104"/>
      <c r="E17" s="19"/>
      <c r="F17" s="19">
        <f>F23</f>
        <v>0</v>
      </c>
      <c r="G17" s="19">
        <f>G23</f>
        <v>22656</v>
      </c>
      <c r="H17" s="19"/>
      <c r="I17" s="19"/>
      <c r="J17" s="19">
        <f>J23</f>
        <v>22656</v>
      </c>
      <c r="K17" s="20" t="s">
        <v>62</v>
      </c>
    </row>
    <row r="18" spans="1:11" ht="15.75">
      <c r="A18" s="100"/>
      <c r="B18" s="101"/>
      <c r="C18" s="104"/>
      <c r="D18" s="104"/>
      <c r="E18" s="19">
        <f>E24</f>
        <v>4704</v>
      </c>
      <c r="F18" s="19">
        <f>F24</f>
        <v>0</v>
      </c>
      <c r="G18" s="19">
        <f>G24</f>
        <v>11328</v>
      </c>
      <c r="H18" s="19"/>
      <c r="I18" s="19"/>
      <c r="J18" s="19">
        <f>J24</f>
        <v>16032</v>
      </c>
      <c r="K18" s="20" t="s">
        <v>33</v>
      </c>
    </row>
    <row r="19" spans="1:11" ht="36" customHeight="1">
      <c r="A19" s="100"/>
      <c r="B19" s="101"/>
      <c r="C19" s="104"/>
      <c r="D19" s="104"/>
      <c r="E19" s="5">
        <f>E21+E25+E27+E29+E31</f>
        <v>3726.9</v>
      </c>
      <c r="F19" s="14">
        <f t="shared" ref="F19:I19" si="4">F21+F25+F27+F29+F31</f>
        <v>5864.8</v>
      </c>
      <c r="G19" s="14">
        <f t="shared" si="4"/>
        <v>16328</v>
      </c>
      <c r="H19" s="14">
        <f t="shared" si="4"/>
        <v>2000</v>
      </c>
      <c r="I19" s="14">
        <f t="shared" si="4"/>
        <v>2000</v>
      </c>
      <c r="J19" s="14">
        <f>J21+J25+J27+J29+J31</f>
        <v>29919.7</v>
      </c>
      <c r="K19" s="2" t="s">
        <v>5</v>
      </c>
    </row>
    <row r="20" spans="1:11" ht="15.75">
      <c r="A20" s="100">
        <v>4</v>
      </c>
      <c r="B20" s="101" t="s">
        <v>24</v>
      </c>
      <c r="C20" s="102">
        <v>2015</v>
      </c>
      <c r="D20" s="104" t="s">
        <v>6</v>
      </c>
      <c r="E20" s="1"/>
      <c r="F20" s="1">
        <v>200</v>
      </c>
      <c r="G20" s="1"/>
      <c r="H20" s="1"/>
      <c r="I20" s="1"/>
      <c r="J20" s="1">
        <f t="shared" ref="J20:J31" si="5">E20+F20+G20+H20+I20</f>
        <v>200</v>
      </c>
      <c r="K20" s="2" t="s">
        <v>4</v>
      </c>
    </row>
    <row r="21" spans="1:11" ht="51" customHeight="1">
      <c r="A21" s="100"/>
      <c r="B21" s="101"/>
      <c r="C21" s="103"/>
      <c r="D21" s="104"/>
      <c r="E21" s="1"/>
      <c r="F21" s="5">
        <v>200</v>
      </c>
      <c r="G21" s="5"/>
      <c r="H21" s="5"/>
      <c r="I21" s="5"/>
      <c r="J21" s="1">
        <f t="shared" si="5"/>
        <v>200</v>
      </c>
      <c r="K21" s="2" t="s">
        <v>5</v>
      </c>
    </row>
    <row r="22" spans="1:11" ht="15.75">
      <c r="A22" s="109">
        <v>5</v>
      </c>
      <c r="B22" s="102" t="s">
        <v>52</v>
      </c>
      <c r="C22" s="102" t="s">
        <v>66</v>
      </c>
      <c r="D22" s="104" t="s">
        <v>6</v>
      </c>
      <c r="E22" s="14">
        <f>E23+E24+E25</f>
        <v>8430.9</v>
      </c>
      <c r="F22" s="19">
        <f>F23+F24+F25</f>
        <v>5664.8</v>
      </c>
      <c r="G22" s="19">
        <f>G23+G24+G25</f>
        <v>45312</v>
      </c>
      <c r="H22" s="14"/>
      <c r="I22" s="14"/>
      <c r="J22" s="14">
        <f t="shared" si="5"/>
        <v>59407.7</v>
      </c>
      <c r="K22" s="15" t="s">
        <v>4</v>
      </c>
    </row>
    <row r="23" spans="1:11" ht="31.5">
      <c r="A23" s="110"/>
      <c r="B23" s="108"/>
      <c r="C23" s="108"/>
      <c r="D23" s="104"/>
      <c r="E23" s="19"/>
      <c r="F23" s="19"/>
      <c r="G23" s="19">
        <v>22656</v>
      </c>
      <c r="H23" s="19"/>
      <c r="I23" s="19"/>
      <c r="J23" s="19">
        <f t="shared" si="5"/>
        <v>22656</v>
      </c>
      <c r="K23" s="20" t="s">
        <v>62</v>
      </c>
    </row>
    <row r="24" spans="1:11" ht="15.75">
      <c r="A24" s="110"/>
      <c r="B24" s="108"/>
      <c r="C24" s="108"/>
      <c r="D24" s="104"/>
      <c r="E24" s="19">
        <v>4704</v>
      </c>
      <c r="F24" s="19"/>
      <c r="G24" s="19">
        <v>11328</v>
      </c>
      <c r="H24" s="19"/>
      <c r="I24" s="19"/>
      <c r="J24" s="19">
        <f t="shared" si="5"/>
        <v>16032</v>
      </c>
      <c r="K24" s="20" t="s">
        <v>33</v>
      </c>
    </row>
    <row r="25" spans="1:11" ht="21" customHeight="1">
      <c r="A25" s="111"/>
      <c r="B25" s="103"/>
      <c r="C25" s="103"/>
      <c r="D25" s="104"/>
      <c r="E25" s="14">
        <v>3726.9</v>
      </c>
      <c r="F25" s="14">
        <v>5664.8</v>
      </c>
      <c r="G25" s="14">
        <v>11328</v>
      </c>
      <c r="H25" s="14"/>
      <c r="I25" s="14"/>
      <c r="J25" s="14">
        <f t="shared" si="5"/>
        <v>20719.7</v>
      </c>
      <c r="K25" s="15" t="s">
        <v>5</v>
      </c>
    </row>
    <row r="26" spans="1:11" ht="15.75">
      <c r="A26" s="100">
        <v>6</v>
      </c>
      <c r="B26" s="101" t="s">
        <v>53</v>
      </c>
      <c r="C26" s="104" t="s">
        <v>64</v>
      </c>
      <c r="D26" s="104" t="s">
        <v>6</v>
      </c>
      <c r="E26" s="1"/>
      <c r="F26" s="1"/>
      <c r="G26" s="1">
        <v>1000</v>
      </c>
      <c r="H26" s="6">
        <v>1000</v>
      </c>
      <c r="I26" s="6">
        <v>1000</v>
      </c>
      <c r="J26" s="1">
        <f t="shared" si="5"/>
        <v>3000</v>
      </c>
      <c r="K26" s="2" t="s">
        <v>4</v>
      </c>
    </row>
    <row r="27" spans="1:11" ht="50.25" customHeight="1">
      <c r="A27" s="100"/>
      <c r="B27" s="101"/>
      <c r="C27" s="104"/>
      <c r="D27" s="104"/>
      <c r="E27" s="5"/>
      <c r="F27" s="5"/>
      <c r="G27" s="5">
        <v>1000</v>
      </c>
      <c r="H27" s="6">
        <v>1000</v>
      </c>
      <c r="I27" s="6">
        <v>1000</v>
      </c>
      <c r="J27" s="1">
        <f t="shared" si="5"/>
        <v>3000</v>
      </c>
      <c r="K27" s="2" t="s">
        <v>5</v>
      </c>
    </row>
    <row r="28" spans="1:11" ht="15.75">
      <c r="A28" s="100">
        <v>7</v>
      </c>
      <c r="B28" s="101" t="s">
        <v>54</v>
      </c>
      <c r="C28" s="102">
        <v>2017</v>
      </c>
      <c r="D28" s="104" t="s">
        <v>6</v>
      </c>
      <c r="E28" s="1"/>
      <c r="F28" s="1"/>
      <c r="G28" s="1">
        <v>3000</v>
      </c>
      <c r="H28" s="1"/>
      <c r="I28" s="1"/>
      <c r="J28" s="1">
        <f t="shared" si="5"/>
        <v>3000</v>
      </c>
      <c r="K28" s="2" t="s">
        <v>4</v>
      </c>
    </row>
    <row r="29" spans="1:11" ht="65.25" customHeight="1">
      <c r="A29" s="100"/>
      <c r="B29" s="101"/>
      <c r="C29" s="103"/>
      <c r="D29" s="104"/>
      <c r="E29" s="5"/>
      <c r="F29" s="5"/>
      <c r="G29" s="5">
        <v>3000</v>
      </c>
      <c r="H29" s="5"/>
      <c r="I29" s="5"/>
      <c r="J29" s="1">
        <f t="shared" si="5"/>
        <v>3000</v>
      </c>
      <c r="K29" s="2" t="s">
        <v>5</v>
      </c>
    </row>
    <row r="30" spans="1:11" ht="15.75">
      <c r="A30" s="100">
        <v>8</v>
      </c>
      <c r="B30" s="101" t="s">
        <v>55</v>
      </c>
      <c r="C30" s="104" t="s">
        <v>64</v>
      </c>
      <c r="D30" s="104" t="s">
        <v>6</v>
      </c>
      <c r="E30" s="1"/>
      <c r="F30" s="6"/>
      <c r="G30" s="6">
        <v>1000</v>
      </c>
      <c r="H30" s="6">
        <v>1000</v>
      </c>
      <c r="I30" s="6">
        <v>1000</v>
      </c>
      <c r="J30" s="1">
        <f t="shared" si="5"/>
        <v>3000</v>
      </c>
      <c r="K30" s="2" t="s">
        <v>4</v>
      </c>
    </row>
    <row r="31" spans="1:11" ht="52.5" customHeight="1">
      <c r="A31" s="100"/>
      <c r="B31" s="101"/>
      <c r="C31" s="104"/>
      <c r="D31" s="104"/>
      <c r="E31" s="5"/>
      <c r="F31" s="6"/>
      <c r="G31" s="6">
        <v>1000</v>
      </c>
      <c r="H31" s="6">
        <v>1000</v>
      </c>
      <c r="I31" s="6">
        <v>1000</v>
      </c>
      <c r="J31" s="1">
        <f t="shared" si="5"/>
        <v>3000</v>
      </c>
      <c r="K31" s="2" t="s">
        <v>5</v>
      </c>
    </row>
    <row r="32" spans="1:11" ht="207" customHeight="1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</row>
    <row r="33" spans="1:11" ht="15.75">
      <c r="A33" s="100">
        <v>9</v>
      </c>
      <c r="B33" s="101" t="s">
        <v>27</v>
      </c>
      <c r="C33" s="104"/>
      <c r="D33" s="104"/>
      <c r="E33" s="3">
        <f>E35</f>
        <v>2492.1999999999998</v>
      </c>
      <c r="F33" s="3">
        <f t="shared" ref="F33:I33" si="6">F35</f>
        <v>2280</v>
      </c>
      <c r="G33" s="3">
        <f t="shared" si="6"/>
        <v>2000</v>
      </c>
      <c r="H33" s="3">
        <f t="shared" si="6"/>
        <v>2000</v>
      </c>
      <c r="I33" s="3">
        <f t="shared" si="6"/>
        <v>2000</v>
      </c>
      <c r="J33" s="3">
        <f>J35</f>
        <v>10772.2</v>
      </c>
      <c r="K33" s="2" t="s">
        <v>4</v>
      </c>
    </row>
    <row r="34" spans="1:11" ht="129" customHeight="1">
      <c r="A34" s="100"/>
      <c r="B34" s="101"/>
      <c r="C34" s="104"/>
      <c r="D34" s="104"/>
      <c r="E34" s="3">
        <f>E36</f>
        <v>2492.1999999999998</v>
      </c>
      <c r="F34" s="3">
        <f t="shared" ref="F34:I34" si="7">F36</f>
        <v>2280</v>
      </c>
      <c r="G34" s="3">
        <f t="shared" si="7"/>
        <v>2000</v>
      </c>
      <c r="H34" s="3">
        <f t="shared" si="7"/>
        <v>2000</v>
      </c>
      <c r="I34" s="3">
        <f t="shared" si="7"/>
        <v>2000</v>
      </c>
      <c r="J34" s="3">
        <f>J36</f>
        <v>10772.2</v>
      </c>
      <c r="K34" s="2" t="s">
        <v>5</v>
      </c>
    </row>
    <row r="35" spans="1:11" ht="15.75">
      <c r="A35" s="100">
        <v>10</v>
      </c>
      <c r="B35" s="101" t="s">
        <v>44</v>
      </c>
      <c r="C35" s="104"/>
      <c r="D35" s="104"/>
      <c r="E35" s="3">
        <f>E37+E40+E42+E44</f>
        <v>2492.1999999999998</v>
      </c>
      <c r="F35" s="3">
        <f t="shared" ref="F35:I35" si="8">F37+F40+F42+F44</f>
        <v>2280</v>
      </c>
      <c r="G35" s="3">
        <f t="shared" si="8"/>
        <v>2000</v>
      </c>
      <c r="H35" s="3">
        <f t="shared" si="8"/>
        <v>2000</v>
      </c>
      <c r="I35" s="3">
        <f t="shared" si="8"/>
        <v>2000</v>
      </c>
      <c r="J35" s="3">
        <f>J37+J40+J42+J44</f>
        <v>10772.2</v>
      </c>
      <c r="K35" s="2" t="s">
        <v>4</v>
      </c>
    </row>
    <row r="36" spans="1:11" ht="51" customHeight="1">
      <c r="A36" s="100"/>
      <c r="B36" s="101"/>
      <c r="C36" s="104"/>
      <c r="D36" s="104"/>
      <c r="E36" s="3">
        <f>E38+E39+E41+E43+E45</f>
        <v>2492.1999999999998</v>
      </c>
      <c r="F36" s="3">
        <f>F38+F39+F41+F43+F45</f>
        <v>2280</v>
      </c>
      <c r="G36" s="3">
        <f t="shared" ref="G36:I36" si="9">G38+G39+G41+G43+G45</f>
        <v>2000</v>
      </c>
      <c r="H36" s="3">
        <f t="shared" si="9"/>
        <v>2000</v>
      </c>
      <c r="I36" s="3">
        <f t="shared" si="9"/>
        <v>2000</v>
      </c>
      <c r="J36" s="3">
        <f>J38+J39+J41+J43+J45</f>
        <v>10772.2</v>
      </c>
      <c r="K36" s="2" t="s">
        <v>5</v>
      </c>
    </row>
    <row r="37" spans="1:11" ht="15.75" customHeight="1">
      <c r="A37" s="109">
        <v>11</v>
      </c>
      <c r="B37" s="102" t="s">
        <v>56</v>
      </c>
      <c r="C37" s="113">
        <v>2015</v>
      </c>
      <c r="D37" s="115" t="s">
        <v>57</v>
      </c>
      <c r="E37" s="1">
        <f>E38+E39</f>
        <v>1799.6</v>
      </c>
      <c r="F37" s="22">
        <v>1600</v>
      </c>
      <c r="G37" s="22">
        <f t="shared" ref="G37:I37" si="10">G38+G39</f>
        <v>1000</v>
      </c>
      <c r="H37" s="22">
        <f t="shared" si="10"/>
        <v>1000</v>
      </c>
      <c r="I37" s="22">
        <f t="shared" si="10"/>
        <v>1000</v>
      </c>
      <c r="J37" s="1">
        <f>E37+F37+G37+H37+I37</f>
        <v>6399.6</v>
      </c>
      <c r="K37" s="2" t="s">
        <v>4</v>
      </c>
    </row>
    <row r="38" spans="1:11" ht="55.5" customHeight="1">
      <c r="A38" s="110"/>
      <c r="B38" s="108"/>
      <c r="C38" s="114"/>
      <c r="D38" s="116"/>
      <c r="E38" s="23">
        <v>1380</v>
      </c>
      <c r="F38" s="25"/>
      <c r="G38" s="25"/>
      <c r="H38" s="25"/>
      <c r="I38" s="25"/>
      <c r="J38" s="1">
        <f>E38+F38+G38+H38+I38</f>
        <v>1380</v>
      </c>
      <c r="K38" s="2" t="s">
        <v>5</v>
      </c>
    </row>
    <row r="39" spans="1:11" ht="47.25">
      <c r="A39" s="111"/>
      <c r="B39" s="103"/>
      <c r="C39" s="24" t="s">
        <v>15</v>
      </c>
      <c r="D39" s="32" t="s">
        <v>6</v>
      </c>
      <c r="E39" s="23">
        <v>419.6</v>
      </c>
      <c r="F39" s="19">
        <v>1600</v>
      </c>
      <c r="G39" s="19">
        <v>1000</v>
      </c>
      <c r="H39" s="19">
        <v>1000</v>
      </c>
      <c r="I39" s="19">
        <v>1000</v>
      </c>
      <c r="J39" s="36">
        <f>E39+F39+G39+H39+I39</f>
        <v>5019.6000000000004</v>
      </c>
      <c r="K39" s="21" t="s">
        <v>5</v>
      </c>
    </row>
    <row r="40" spans="1:11" ht="15.75">
      <c r="A40" s="100">
        <v>12</v>
      </c>
      <c r="B40" s="101" t="s">
        <v>58</v>
      </c>
      <c r="C40" s="104" t="s">
        <v>67</v>
      </c>
      <c r="D40" s="104" t="s">
        <v>6</v>
      </c>
      <c r="E40" s="1"/>
      <c r="F40" s="6">
        <v>680</v>
      </c>
      <c r="G40" s="6">
        <v>500</v>
      </c>
      <c r="H40" s="6">
        <v>500</v>
      </c>
      <c r="I40" s="6">
        <v>500</v>
      </c>
      <c r="J40" s="37">
        <f t="shared" ref="J40:J45" si="11">E40+F40+G40+H40+I40</f>
        <v>2180</v>
      </c>
      <c r="K40" s="2" t="s">
        <v>4</v>
      </c>
    </row>
    <row r="41" spans="1:11" ht="31.5" customHeight="1">
      <c r="A41" s="100"/>
      <c r="B41" s="101"/>
      <c r="C41" s="104"/>
      <c r="D41" s="104"/>
      <c r="E41" s="5"/>
      <c r="F41" s="6">
        <v>680</v>
      </c>
      <c r="G41" s="6">
        <v>500</v>
      </c>
      <c r="H41" s="6">
        <v>500</v>
      </c>
      <c r="I41" s="6">
        <v>500</v>
      </c>
      <c r="J41" s="1">
        <f t="shared" si="11"/>
        <v>2180</v>
      </c>
      <c r="K41" s="2" t="s">
        <v>5</v>
      </c>
    </row>
    <row r="42" spans="1:11" ht="15" customHeight="1">
      <c r="A42" s="100">
        <v>13</v>
      </c>
      <c r="B42" s="101" t="s">
        <v>25</v>
      </c>
      <c r="C42" s="104" t="s">
        <v>15</v>
      </c>
      <c r="D42" s="104" t="s">
        <v>6</v>
      </c>
      <c r="E42" s="1">
        <v>692.6</v>
      </c>
      <c r="F42" s="6"/>
      <c r="G42" s="6">
        <v>500</v>
      </c>
      <c r="H42" s="6">
        <v>500</v>
      </c>
      <c r="I42" s="6">
        <v>500</v>
      </c>
      <c r="J42" s="1">
        <f t="shared" si="11"/>
        <v>2192.6</v>
      </c>
      <c r="K42" s="2" t="s">
        <v>4</v>
      </c>
    </row>
    <row r="43" spans="1:11" ht="48" customHeight="1">
      <c r="A43" s="100"/>
      <c r="B43" s="101"/>
      <c r="C43" s="104"/>
      <c r="D43" s="104"/>
      <c r="E43" s="1">
        <v>692.6</v>
      </c>
      <c r="F43" s="6"/>
      <c r="G43" s="6">
        <v>500</v>
      </c>
      <c r="H43" s="6">
        <v>500</v>
      </c>
      <c r="I43" s="6">
        <v>500</v>
      </c>
      <c r="J43" s="1">
        <f t="shared" si="11"/>
        <v>2192.6</v>
      </c>
      <c r="K43" s="2" t="s">
        <v>5</v>
      </c>
    </row>
    <row r="44" spans="1:11" ht="15.75">
      <c r="A44" s="100">
        <v>14</v>
      </c>
      <c r="B44" s="101" t="s">
        <v>73</v>
      </c>
      <c r="C44" s="102">
        <v>2016</v>
      </c>
      <c r="D44" s="104" t="s">
        <v>6</v>
      </c>
      <c r="E44" s="37"/>
      <c r="F44" s="37"/>
      <c r="G44" s="37"/>
      <c r="H44" s="37"/>
      <c r="I44" s="37"/>
      <c r="J44" s="37">
        <f t="shared" si="11"/>
        <v>0</v>
      </c>
      <c r="K44" s="38" t="s">
        <v>4</v>
      </c>
    </row>
    <row r="45" spans="1:11" ht="31.5" customHeight="1">
      <c r="A45" s="100"/>
      <c r="B45" s="101"/>
      <c r="C45" s="103"/>
      <c r="D45" s="104"/>
      <c r="E45" s="37"/>
      <c r="F45" s="37"/>
      <c r="G45" s="37"/>
      <c r="H45" s="37"/>
      <c r="I45" s="37"/>
      <c r="J45" s="37">
        <f t="shared" si="11"/>
        <v>0</v>
      </c>
      <c r="K45" s="38" t="s">
        <v>5</v>
      </c>
    </row>
    <row r="46" spans="1:11" ht="90" customHeight="1"/>
    <row r="47" spans="1:11" ht="15.75" customHeight="1">
      <c r="A47" s="109">
        <v>15</v>
      </c>
      <c r="B47" s="102" t="s">
        <v>28</v>
      </c>
      <c r="C47" s="109"/>
      <c r="D47" s="109"/>
      <c r="E47" s="6"/>
      <c r="F47" s="6"/>
      <c r="G47" s="6">
        <f t="shared" ref="G47:I47" si="12">G50</f>
        <v>31000</v>
      </c>
      <c r="H47" s="6">
        <f t="shared" si="12"/>
        <v>30500</v>
      </c>
      <c r="I47" s="6">
        <f t="shared" si="12"/>
        <v>1500</v>
      </c>
      <c r="J47" s="6">
        <f>J50</f>
        <v>63000</v>
      </c>
      <c r="K47" s="7" t="s">
        <v>4</v>
      </c>
    </row>
    <row r="48" spans="1:11" ht="15.75">
      <c r="A48" s="110"/>
      <c r="B48" s="108"/>
      <c r="C48" s="110"/>
      <c r="D48" s="110"/>
      <c r="E48" s="6"/>
      <c r="F48" s="6"/>
      <c r="G48" s="6">
        <f t="shared" ref="G48:I48" si="13">G51</f>
        <v>16500</v>
      </c>
      <c r="H48" s="6">
        <f t="shared" si="13"/>
        <v>16000</v>
      </c>
      <c r="I48" s="6">
        <f t="shared" si="13"/>
        <v>1500</v>
      </c>
      <c r="J48" s="6">
        <f>J51</f>
        <v>34000</v>
      </c>
      <c r="K48" s="7" t="s">
        <v>5</v>
      </c>
    </row>
    <row r="49" spans="1:11" ht="116.25" customHeight="1">
      <c r="A49" s="111"/>
      <c r="B49" s="103"/>
      <c r="C49" s="111"/>
      <c r="D49" s="111"/>
      <c r="E49" s="6"/>
      <c r="F49" s="6"/>
      <c r="G49" s="6">
        <f>G52</f>
        <v>14500</v>
      </c>
      <c r="H49" s="6">
        <f>H52</f>
        <v>14500</v>
      </c>
      <c r="I49" s="6"/>
      <c r="J49" s="6">
        <f>J52</f>
        <v>29000</v>
      </c>
      <c r="K49" s="7" t="s">
        <v>29</v>
      </c>
    </row>
    <row r="50" spans="1:11" ht="15.75" customHeight="1">
      <c r="A50" s="109">
        <v>16</v>
      </c>
      <c r="B50" s="102" t="s">
        <v>43</v>
      </c>
      <c r="C50" s="109"/>
      <c r="D50" s="109"/>
      <c r="E50" s="6"/>
      <c r="F50" s="6"/>
      <c r="G50" s="6">
        <f t="shared" ref="G50:I50" si="14">G53+G55+G58</f>
        <v>31000</v>
      </c>
      <c r="H50" s="6">
        <f t="shared" si="14"/>
        <v>30500</v>
      </c>
      <c r="I50" s="6">
        <f t="shared" si="14"/>
        <v>1500</v>
      </c>
      <c r="J50" s="6">
        <f>J53+J55+J58</f>
        <v>63000</v>
      </c>
      <c r="K50" s="7" t="s">
        <v>4</v>
      </c>
    </row>
    <row r="51" spans="1:11" ht="15.75">
      <c r="A51" s="110"/>
      <c r="B51" s="108"/>
      <c r="C51" s="110"/>
      <c r="D51" s="110"/>
      <c r="E51" s="6"/>
      <c r="F51" s="6"/>
      <c r="G51" s="6">
        <f t="shared" ref="G51:I51" si="15">G54+G56+G59</f>
        <v>16500</v>
      </c>
      <c r="H51" s="6">
        <f t="shared" si="15"/>
        <v>16000</v>
      </c>
      <c r="I51" s="6">
        <f t="shared" si="15"/>
        <v>1500</v>
      </c>
      <c r="J51" s="6">
        <f>J54+J56+J59</f>
        <v>34000</v>
      </c>
      <c r="K51" s="7" t="s">
        <v>5</v>
      </c>
    </row>
    <row r="52" spans="1:11" ht="59.25" customHeight="1">
      <c r="A52" s="111"/>
      <c r="B52" s="103"/>
      <c r="C52" s="111"/>
      <c r="D52" s="111"/>
      <c r="E52" s="6"/>
      <c r="F52" s="6"/>
      <c r="G52" s="6">
        <f>G57</f>
        <v>14500</v>
      </c>
      <c r="H52" s="6">
        <f>H57</f>
        <v>14500</v>
      </c>
      <c r="I52" s="6"/>
      <c r="J52" s="6">
        <f>J57</f>
        <v>29000</v>
      </c>
      <c r="K52" s="7" t="s">
        <v>29</v>
      </c>
    </row>
    <row r="53" spans="1:11" ht="15.75">
      <c r="A53" s="100">
        <v>17</v>
      </c>
      <c r="B53" s="101" t="s">
        <v>30</v>
      </c>
      <c r="C53" s="102">
        <v>2017</v>
      </c>
      <c r="D53" s="104" t="s">
        <v>6</v>
      </c>
      <c r="E53" s="6"/>
      <c r="F53" s="6"/>
      <c r="G53" s="6">
        <v>500</v>
      </c>
      <c r="H53" s="6"/>
      <c r="I53" s="6"/>
      <c r="J53" s="6">
        <f t="shared" ref="J53:J59" si="16">E53+F53+G53+H53+I53</f>
        <v>500</v>
      </c>
      <c r="K53" s="7" t="s">
        <v>4</v>
      </c>
    </row>
    <row r="54" spans="1:11" ht="71.25" customHeight="1">
      <c r="A54" s="100"/>
      <c r="B54" s="101"/>
      <c r="C54" s="103"/>
      <c r="D54" s="104"/>
      <c r="E54" s="6"/>
      <c r="F54" s="6"/>
      <c r="G54" s="6">
        <v>500</v>
      </c>
      <c r="H54" s="6"/>
      <c r="I54" s="6"/>
      <c r="J54" s="6">
        <f t="shared" si="16"/>
        <v>500</v>
      </c>
      <c r="K54" s="7" t="s">
        <v>5</v>
      </c>
    </row>
    <row r="55" spans="1:11" ht="15.75">
      <c r="A55" s="100">
        <v>18</v>
      </c>
      <c r="B55" s="101" t="s">
        <v>31</v>
      </c>
      <c r="C55" s="104" t="s">
        <v>65</v>
      </c>
      <c r="D55" s="104" t="s">
        <v>6</v>
      </c>
      <c r="E55" s="6"/>
      <c r="F55" s="6"/>
      <c r="G55" s="16">
        <v>29000</v>
      </c>
      <c r="H55" s="16">
        <v>29000</v>
      </c>
      <c r="I55" s="16"/>
      <c r="J55" s="16">
        <f t="shared" si="16"/>
        <v>58000</v>
      </c>
      <c r="K55" s="7" t="s">
        <v>4</v>
      </c>
    </row>
    <row r="56" spans="1:11" ht="15.75">
      <c r="A56" s="100"/>
      <c r="B56" s="101"/>
      <c r="C56" s="104"/>
      <c r="D56" s="104"/>
      <c r="E56" s="6"/>
      <c r="F56" s="6"/>
      <c r="G56" s="16">
        <v>14500</v>
      </c>
      <c r="H56" s="16">
        <v>14500</v>
      </c>
      <c r="I56" s="16"/>
      <c r="J56" s="16">
        <f t="shared" si="16"/>
        <v>29000</v>
      </c>
      <c r="K56" s="7" t="s">
        <v>5</v>
      </c>
    </row>
    <row r="57" spans="1:11" ht="44.25" customHeight="1">
      <c r="A57" s="100"/>
      <c r="B57" s="101"/>
      <c r="C57" s="104"/>
      <c r="D57" s="104"/>
      <c r="E57" s="6"/>
      <c r="F57" s="6"/>
      <c r="G57" s="16">
        <v>14500</v>
      </c>
      <c r="H57" s="16">
        <v>14500</v>
      </c>
      <c r="I57" s="16"/>
      <c r="J57" s="16">
        <f t="shared" si="16"/>
        <v>29000</v>
      </c>
      <c r="K57" s="7" t="s">
        <v>29</v>
      </c>
    </row>
    <row r="58" spans="1:11" ht="15.75">
      <c r="A58" s="100">
        <v>19</v>
      </c>
      <c r="B58" s="101" t="s">
        <v>59</v>
      </c>
      <c r="C58" s="104" t="s">
        <v>64</v>
      </c>
      <c r="D58" s="104" t="s">
        <v>6</v>
      </c>
      <c r="E58" s="6"/>
      <c r="F58" s="6"/>
      <c r="G58" s="6">
        <v>1500</v>
      </c>
      <c r="H58" s="6">
        <v>1500</v>
      </c>
      <c r="I58" s="6">
        <v>1500</v>
      </c>
      <c r="J58" s="6">
        <f t="shared" si="16"/>
        <v>4500</v>
      </c>
      <c r="K58" s="7" t="s">
        <v>4</v>
      </c>
    </row>
    <row r="59" spans="1:11" ht="65.25" customHeight="1">
      <c r="A59" s="100"/>
      <c r="B59" s="101"/>
      <c r="C59" s="104"/>
      <c r="D59" s="104"/>
      <c r="E59" s="6"/>
      <c r="F59" s="6"/>
      <c r="G59" s="6">
        <v>1500</v>
      </c>
      <c r="H59" s="6">
        <v>1500</v>
      </c>
      <c r="I59" s="6">
        <v>1500</v>
      </c>
      <c r="J59" s="6">
        <f t="shared" si="16"/>
        <v>4500</v>
      </c>
      <c r="K59" s="7" t="s">
        <v>5</v>
      </c>
    </row>
    <row r="60" spans="1:11" ht="95.25" customHeight="1"/>
    <row r="61" spans="1:11" ht="15.75">
      <c r="A61" s="100">
        <v>20</v>
      </c>
      <c r="B61" s="119" t="s">
        <v>40</v>
      </c>
      <c r="C61" s="104"/>
      <c r="D61" s="104"/>
      <c r="E61" s="6"/>
      <c r="F61" s="6"/>
      <c r="G61" s="6">
        <f>G63</f>
        <v>6000</v>
      </c>
      <c r="H61" s="6"/>
      <c r="I61" s="6"/>
      <c r="J61" s="6">
        <f>J63</f>
        <v>6000</v>
      </c>
      <c r="K61" s="7" t="s">
        <v>4</v>
      </c>
    </row>
    <row r="62" spans="1:11" ht="48" customHeight="1">
      <c r="A62" s="100"/>
      <c r="B62" s="119"/>
      <c r="C62" s="104"/>
      <c r="D62" s="104"/>
      <c r="E62" s="6"/>
      <c r="F62" s="6"/>
      <c r="G62" s="6">
        <f>G64</f>
        <v>6000</v>
      </c>
      <c r="H62" s="6"/>
      <c r="I62" s="6"/>
      <c r="J62" s="6">
        <f>J64</f>
        <v>6000</v>
      </c>
      <c r="K62" s="7" t="s">
        <v>5</v>
      </c>
    </row>
    <row r="63" spans="1:11" ht="15.75">
      <c r="A63" s="100">
        <v>21</v>
      </c>
      <c r="B63" s="119" t="s">
        <v>42</v>
      </c>
      <c r="C63" s="104"/>
      <c r="D63" s="104"/>
      <c r="E63" s="6"/>
      <c r="F63" s="6"/>
      <c r="G63" s="6">
        <f>G64</f>
        <v>6000</v>
      </c>
      <c r="H63" s="6"/>
      <c r="I63" s="6"/>
      <c r="J63" s="6">
        <f>J65+J67</f>
        <v>6000</v>
      </c>
      <c r="K63" s="7" t="s">
        <v>4</v>
      </c>
    </row>
    <row r="64" spans="1:11" ht="65.25" customHeight="1">
      <c r="A64" s="100"/>
      <c r="B64" s="119"/>
      <c r="C64" s="104"/>
      <c r="D64" s="104"/>
      <c r="E64" s="6"/>
      <c r="F64" s="6"/>
      <c r="G64" s="6">
        <f>G66+G68</f>
        <v>6000</v>
      </c>
      <c r="H64" s="6"/>
      <c r="I64" s="6"/>
      <c r="J64" s="6">
        <f>J66+J68</f>
        <v>6000</v>
      </c>
      <c r="K64" s="7" t="s">
        <v>5</v>
      </c>
    </row>
    <row r="65" spans="1:11" ht="15.75">
      <c r="A65" s="100">
        <v>22</v>
      </c>
      <c r="B65" s="101" t="s">
        <v>41</v>
      </c>
      <c r="C65" s="102">
        <v>2017</v>
      </c>
      <c r="D65" s="104" t="s">
        <v>6</v>
      </c>
      <c r="E65" s="6"/>
      <c r="F65" s="6"/>
      <c r="G65" s="6">
        <v>3000</v>
      </c>
      <c r="H65" s="6"/>
      <c r="I65" s="6"/>
      <c r="J65" s="6">
        <f t="shared" ref="J65:J66" si="17">E65+F65+G65+H65+I65</f>
        <v>3000</v>
      </c>
      <c r="K65" s="7" t="s">
        <v>4</v>
      </c>
    </row>
    <row r="66" spans="1:11" ht="83.25" customHeight="1">
      <c r="A66" s="100"/>
      <c r="B66" s="101"/>
      <c r="C66" s="103"/>
      <c r="D66" s="104"/>
      <c r="E66" s="6"/>
      <c r="F66" s="6"/>
      <c r="G66" s="6">
        <v>3000</v>
      </c>
      <c r="H66" s="6"/>
      <c r="I66" s="6"/>
      <c r="J66" s="6">
        <f t="shared" si="17"/>
        <v>3000</v>
      </c>
      <c r="K66" s="7" t="s">
        <v>5</v>
      </c>
    </row>
    <row r="67" spans="1:11" ht="15.75">
      <c r="A67" s="100">
        <v>23</v>
      </c>
      <c r="B67" s="101" t="s">
        <v>68</v>
      </c>
      <c r="C67" s="102">
        <v>2017</v>
      </c>
      <c r="D67" s="104" t="s">
        <v>6</v>
      </c>
      <c r="E67" s="6"/>
      <c r="F67" s="23"/>
      <c r="G67" s="6">
        <v>3000</v>
      </c>
      <c r="H67" s="6"/>
      <c r="I67" s="6"/>
      <c r="J67" s="6">
        <f t="shared" ref="J67:J68" si="18">E67+F67+G67+H67+I67</f>
        <v>3000</v>
      </c>
      <c r="K67" s="7" t="s">
        <v>4</v>
      </c>
    </row>
    <row r="68" spans="1:11" ht="94.5" customHeight="1">
      <c r="A68" s="100"/>
      <c r="B68" s="101"/>
      <c r="C68" s="103"/>
      <c r="D68" s="104"/>
      <c r="E68" s="6"/>
      <c r="F68" s="23"/>
      <c r="G68" s="6">
        <v>3000</v>
      </c>
      <c r="H68" s="6"/>
      <c r="I68" s="6"/>
      <c r="J68" s="6">
        <f t="shared" si="18"/>
        <v>3000</v>
      </c>
      <c r="K68" s="7" t="s">
        <v>5</v>
      </c>
    </row>
    <row r="69" spans="1:11" ht="219.75" customHeight="1"/>
    <row r="70" spans="1:11" ht="15.75">
      <c r="A70" s="100">
        <v>24</v>
      </c>
      <c r="B70" s="119" t="s">
        <v>36</v>
      </c>
      <c r="C70" s="104"/>
      <c r="D70" s="104"/>
      <c r="E70" s="11">
        <f t="shared" ref="E70:J70" si="19">E74+E83</f>
        <v>33578.6</v>
      </c>
      <c r="F70" s="11">
        <f t="shared" si="19"/>
        <v>2749.7</v>
      </c>
      <c r="G70" s="12">
        <f t="shared" si="19"/>
        <v>1700</v>
      </c>
      <c r="H70" s="12">
        <f t="shared" si="19"/>
        <v>1700</v>
      </c>
      <c r="I70" s="12">
        <f t="shared" si="19"/>
        <v>1700</v>
      </c>
      <c r="J70" s="11">
        <f t="shared" si="19"/>
        <v>41428.299999999996</v>
      </c>
      <c r="K70" s="7" t="s">
        <v>4</v>
      </c>
    </row>
    <row r="71" spans="1:11" ht="15.75">
      <c r="A71" s="100"/>
      <c r="B71" s="119"/>
      <c r="C71" s="104"/>
      <c r="D71" s="104"/>
      <c r="E71" s="8">
        <f>E84</f>
        <v>20593.5</v>
      </c>
      <c r="F71" s="12"/>
      <c r="G71" s="12"/>
      <c r="H71" s="12"/>
      <c r="I71" s="12"/>
      <c r="J71" s="8">
        <f>J84</f>
        <v>20593.5</v>
      </c>
      <c r="K71" s="7" t="s">
        <v>34</v>
      </c>
    </row>
    <row r="72" spans="1:11" ht="15.75">
      <c r="A72" s="100"/>
      <c r="B72" s="119"/>
      <c r="C72" s="104"/>
      <c r="D72" s="104"/>
      <c r="E72" s="11">
        <f>E85</f>
        <v>6321.7</v>
      </c>
      <c r="F72" s="12"/>
      <c r="G72" s="12"/>
      <c r="H72" s="12"/>
      <c r="I72" s="12"/>
      <c r="J72" s="13">
        <f>J85</f>
        <v>6321.7</v>
      </c>
      <c r="K72" s="7" t="s">
        <v>33</v>
      </c>
    </row>
    <row r="73" spans="1:11" ht="15.75">
      <c r="A73" s="100"/>
      <c r="B73" s="119"/>
      <c r="C73" s="104"/>
      <c r="D73" s="104"/>
      <c r="E73" s="11">
        <f>E75+E86</f>
        <v>6663.4</v>
      </c>
      <c r="F73" s="11">
        <f t="shared" ref="F73:J73" si="20">F75+F86</f>
        <v>2749.7</v>
      </c>
      <c r="G73" s="12">
        <f t="shared" si="20"/>
        <v>1700</v>
      </c>
      <c r="H73" s="12">
        <f t="shared" si="20"/>
        <v>1700</v>
      </c>
      <c r="I73" s="12">
        <f t="shared" si="20"/>
        <v>1700</v>
      </c>
      <c r="J73" s="13">
        <f t="shared" si="20"/>
        <v>14513.099999999999</v>
      </c>
      <c r="K73" s="7" t="s">
        <v>5</v>
      </c>
    </row>
    <row r="74" spans="1:11" ht="15.75">
      <c r="A74" s="100">
        <v>25</v>
      </c>
      <c r="B74" s="119" t="s">
        <v>46</v>
      </c>
      <c r="C74" s="104"/>
      <c r="D74" s="104"/>
      <c r="E74" s="8">
        <f>E76+E79+E81</f>
        <v>225</v>
      </c>
      <c r="F74" s="39">
        <f t="shared" ref="F74:I74" si="21">F76+F79+F81</f>
        <v>450</v>
      </c>
      <c r="G74" s="39">
        <f t="shared" si="21"/>
        <v>1700</v>
      </c>
      <c r="H74" s="39">
        <f t="shared" si="21"/>
        <v>1700</v>
      </c>
      <c r="I74" s="39">
        <f t="shared" si="21"/>
        <v>1700</v>
      </c>
      <c r="J74" s="39">
        <f>J76+J79+J81</f>
        <v>5775</v>
      </c>
      <c r="K74" s="7" t="s">
        <v>4</v>
      </c>
    </row>
    <row r="75" spans="1:11" ht="15.75">
      <c r="A75" s="100"/>
      <c r="B75" s="119"/>
      <c r="C75" s="104"/>
      <c r="D75" s="104"/>
      <c r="E75" s="8">
        <f>E77+E78+E80+E82</f>
        <v>225</v>
      </c>
      <c r="F75" s="45">
        <f t="shared" ref="F75:I75" si="22">F77+F78+F80+F82</f>
        <v>450</v>
      </c>
      <c r="G75" s="45">
        <f t="shared" si="22"/>
        <v>1700</v>
      </c>
      <c r="H75" s="45">
        <f t="shared" si="22"/>
        <v>1700</v>
      </c>
      <c r="I75" s="45">
        <f t="shared" si="22"/>
        <v>1700</v>
      </c>
      <c r="J75" s="45">
        <f>J77+J78+J80+J82</f>
        <v>5775</v>
      </c>
      <c r="K75" s="7" t="s">
        <v>5</v>
      </c>
    </row>
    <row r="76" spans="1:11" ht="15.75" customHeight="1">
      <c r="A76" s="100">
        <v>26</v>
      </c>
      <c r="B76" s="101" t="s">
        <v>70</v>
      </c>
      <c r="C76" s="102" t="s">
        <v>15</v>
      </c>
      <c r="E76" s="8">
        <v>100</v>
      </c>
      <c r="F76" s="8">
        <v>350</v>
      </c>
      <c r="G76" s="8">
        <v>1000</v>
      </c>
      <c r="H76" s="8">
        <v>1000</v>
      </c>
      <c r="I76" s="8">
        <v>1000</v>
      </c>
      <c r="J76" s="8">
        <f t="shared" ref="J76:J92" si="23">E76+F76+G76+H76+I76</f>
        <v>3450</v>
      </c>
      <c r="K76" s="7" t="s">
        <v>4</v>
      </c>
    </row>
    <row r="77" spans="1:11" ht="15.75" customHeight="1">
      <c r="A77" s="100"/>
      <c r="B77" s="101"/>
      <c r="C77" s="108"/>
      <c r="D77" s="44" t="s">
        <v>74</v>
      </c>
      <c r="E77" s="40">
        <v>100</v>
      </c>
      <c r="F77" s="40"/>
      <c r="G77" s="40"/>
      <c r="H77" s="40"/>
      <c r="I77" s="40"/>
      <c r="J77" s="42">
        <f t="shared" si="23"/>
        <v>100</v>
      </c>
      <c r="K77" s="41" t="s">
        <v>5</v>
      </c>
    </row>
    <row r="78" spans="1:11" ht="63" customHeight="1">
      <c r="A78" s="100"/>
      <c r="B78" s="101"/>
      <c r="C78" s="103"/>
      <c r="D78" s="43" t="s">
        <v>32</v>
      </c>
      <c r="E78" s="8"/>
      <c r="F78" s="8">
        <v>350</v>
      </c>
      <c r="G78" s="8">
        <v>1000</v>
      </c>
      <c r="H78" s="8">
        <v>1000</v>
      </c>
      <c r="I78" s="8">
        <v>1000</v>
      </c>
      <c r="J78" s="8">
        <f t="shared" si="23"/>
        <v>3350</v>
      </c>
      <c r="K78" s="7" t="s">
        <v>5</v>
      </c>
    </row>
    <row r="79" spans="1:11" ht="15.75">
      <c r="A79" s="100">
        <v>27</v>
      </c>
      <c r="B79" s="101" t="s">
        <v>47</v>
      </c>
      <c r="C79" s="104" t="s">
        <v>15</v>
      </c>
      <c r="D79" s="104" t="s">
        <v>32</v>
      </c>
      <c r="E79" s="8">
        <v>100</v>
      </c>
      <c r="F79" s="8">
        <v>100</v>
      </c>
      <c r="G79" s="8">
        <v>500</v>
      </c>
      <c r="H79" s="8">
        <v>500</v>
      </c>
      <c r="I79" s="8">
        <v>500</v>
      </c>
      <c r="J79" s="8">
        <f t="shared" si="23"/>
        <v>1700</v>
      </c>
      <c r="K79" s="7" t="s">
        <v>4</v>
      </c>
    </row>
    <row r="80" spans="1:11" ht="47.25" customHeight="1">
      <c r="A80" s="100"/>
      <c r="B80" s="101"/>
      <c r="C80" s="104"/>
      <c r="D80" s="104"/>
      <c r="E80" s="8">
        <v>100</v>
      </c>
      <c r="F80" s="8">
        <v>100</v>
      </c>
      <c r="G80" s="8">
        <v>500</v>
      </c>
      <c r="H80" s="8">
        <v>500</v>
      </c>
      <c r="I80" s="8">
        <v>500</v>
      </c>
      <c r="J80" s="8">
        <f t="shared" si="23"/>
        <v>1700</v>
      </c>
      <c r="K80" s="7" t="s">
        <v>5</v>
      </c>
    </row>
    <row r="81" spans="1:11" ht="15.75">
      <c r="A81" s="100">
        <v>28</v>
      </c>
      <c r="B81" s="101" t="s">
        <v>48</v>
      </c>
      <c r="C81" s="104" t="s">
        <v>15</v>
      </c>
      <c r="D81" s="104" t="s">
        <v>6</v>
      </c>
      <c r="E81" s="8">
        <v>25</v>
      </c>
      <c r="F81" s="8"/>
      <c r="G81" s="8">
        <v>200</v>
      </c>
      <c r="H81" s="8">
        <v>200</v>
      </c>
      <c r="I81" s="8">
        <v>200</v>
      </c>
      <c r="J81" s="8">
        <f t="shared" si="23"/>
        <v>625</v>
      </c>
      <c r="K81" s="7" t="s">
        <v>4</v>
      </c>
    </row>
    <row r="82" spans="1:11" ht="63" customHeight="1">
      <c r="A82" s="100"/>
      <c r="B82" s="101"/>
      <c r="C82" s="104"/>
      <c r="D82" s="104"/>
      <c r="E82" s="8">
        <v>25</v>
      </c>
      <c r="F82" s="8"/>
      <c r="G82" s="8">
        <v>200</v>
      </c>
      <c r="H82" s="8">
        <v>200</v>
      </c>
      <c r="I82" s="8">
        <v>200</v>
      </c>
      <c r="J82" s="8">
        <f t="shared" si="23"/>
        <v>625</v>
      </c>
      <c r="K82" s="7" t="s">
        <v>5</v>
      </c>
    </row>
    <row r="83" spans="1:11" ht="15.75">
      <c r="A83" s="100">
        <v>29</v>
      </c>
      <c r="B83" s="119" t="s">
        <v>37</v>
      </c>
      <c r="C83" s="104"/>
      <c r="D83" s="104"/>
      <c r="E83" s="11">
        <f>E87+E91</f>
        <v>33353.599999999999</v>
      </c>
      <c r="F83" s="11">
        <f>F87+F91</f>
        <v>2299.6999999999998</v>
      </c>
      <c r="G83" s="11"/>
      <c r="H83" s="11"/>
      <c r="I83" s="11"/>
      <c r="J83" s="11">
        <f>J87+J91</f>
        <v>35653.299999999996</v>
      </c>
      <c r="K83" s="7" t="s">
        <v>4</v>
      </c>
    </row>
    <row r="84" spans="1:11" ht="15.75">
      <c r="A84" s="100"/>
      <c r="B84" s="119"/>
      <c r="C84" s="104"/>
      <c r="D84" s="104"/>
      <c r="E84" s="8">
        <f>E88</f>
        <v>20593.5</v>
      </c>
      <c r="F84" s="23">
        <f>F88</f>
        <v>0</v>
      </c>
      <c r="G84" s="8"/>
      <c r="H84" s="8"/>
      <c r="I84" s="8"/>
      <c r="J84" s="8">
        <f>J88</f>
        <v>20593.5</v>
      </c>
      <c r="K84" s="7" t="s">
        <v>34</v>
      </c>
    </row>
    <row r="85" spans="1:11" ht="15.75">
      <c r="A85" s="100"/>
      <c r="B85" s="119"/>
      <c r="C85" s="104"/>
      <c r="D85" s="104"/>
      <c r="E85" s="11">
        <f>E89</f>
        <v>6321.7</v>
      </c>
      <c r="F85" s="11">
        <f>F89</f>
        <v>0</v>
      </c>
      <c r="G85" s="13"/>
      <c r="H85" s="13"/>
      <c r="I85" s="13"/>
      <c r="J85" s="13">
        <f>J89</f>
        <v>6321.7</v>
      </c>
      <c r="K85" s="7" t="s">
        <v>33</v>
      </c>
    </row>
    <row r="86" spans="1:11" ht="15.75">
      <c r="A86" s="100"/>
      <c r="B86" s="119"/>
      <c r="C86" s="104"/>
      <c r="D86" s="104"/>
      <c r="E86" s="11">
        <f>E90+E92</f>
        <v>6438.4</v>
      </c>
      <c r="F86" s="11">
        <f>F90+F92</f>
        <v>2299.6999999999998</v>
      </c>
      <c r="G86" s="13"/>
      <c r="H86" s="13"/>
      <c r="I86" s="13"/>
      <c r="J86" s="13">
        <f>J90+J92</f>
        <v>8738.0999999999985</v>
      </c>
      <c r="K86" s="7" t="s">
        <v>5</v>
      </c>
    </row>
    <row r="87" spans="1:11" ht="15.75">
      <c r="A87" s="100">
        <v>30</v>
      </c>
      <c r="B87" s="101" t="s">
        <v>38</v>
      </c>
      <c r="C87" s="102" t="s">
        <v>35</v>
      </c>
      <c r="D87" s="104" t="s">
        <v>6</v>
      </c>
      <c r="E87" s="27">
        <f>E88+E89+E90</f>
        <v>33269.599999999999</v>
      </c>
      <c r="F87" s="28">
        <f>F88+F89+F90</f>
        <v>2124.6999999999998</v>
      </c>
      <c r="G87" s="6"/>
      <c r="H87" s="6"/>
      <c r="I87" s="6"/>
      <c r="J87" s="10">
        <f>E87+F87+G87+H87+I87</f>
        <v>35394.299999999996</v>
      </c>
      <c r="K87" s="7" t="s">
        <v>4</v>
      </c>
    </row>
    <row r="88" spans="1:11" ht="15.75">
      <c r="A88" s="100"/>
      <c r="B88" s="101"/>
      <c r="C88" s="108"/>
      <c r="D88" s="104"/>
      <c r="E88" s="23">
        <v>20593.5</v>
      </c>
      <c r="F88" s="23"/>
      <c r="G88" s="6"/>
      <c r="H88" s="6"/>
      <c r="I88" s="6"/>
      <c r="J88" s="6">
        <f t="shared" si="23"/>
        <v>20593.5</v>
      </c>
      <c r="K88" s="7" t="s">
        <v>34</v>
      </c>
    </row>
    <row r="89" spans="1:11" ht="15.75">
      <c r="A89" s="100"/>
      <c r="B89" s="101"/>
      <c r="C89" s="108"/>
      <c r="D89" s="104"/>
      <c r="E89" s="11">
        <v>6321.7</v>
      </c>
      <c r="F89" s="23"/>
      <c r="G89" s="6"/>
      <c r="H89" s="6"/>
      <c r="I89" s="6"/>
      <c r="J89" s="6">
        <f t="shared" si="23"/>
        <v>6321.7</v>
      </c>
      <c r="K89" s="7" t="s">
        <v>33</v>
      </c>
    </row>
    <row r="90" spans="1:11" ht="15.75">
      <c r="A90" s="100"/>
      <c r="B90" s="101"/>
      <c r="C90" s="103"/>
      <c r="D90" s="104"/>
      <c r="E90" s="11">
        <v>6354.4</v>
      </c>
      <c r="F90" s="23">
        <v>2124.6999999999998</v>
      </c>
      <c r="G90" s="6"/>
      <c r="H90" s="6"/>
      <c r="I90" s="6"/>
      <c r="J90" s="6">
        <f t="shared" si="23"/>
        <v>8479.0999999999985</v>
      </c>
      <c r="K90" s="7" t="s">
        <v>5</v>
      </c>
    </row>
    <row r="91" spans="1:11" ht="15.75">
      <c r="A91" s="120">
        <v>31</v>
      </c>
      <c r="B91" s="119" t="s">
        <v>39</v>
      </c>
      <c r="C91" s="121" t="s">
        <v>35</v>
      </c>
      <c r="D91" s="121" t="s">
        <v>6</v>
      </c>
      <c r="E91" s="8">
        <v>84</v>
      </c>
      <c r="F91" s="8">
        <v>175</v>
      </c>
      <c r="G91" s="8"/>
      <c r="H91" s="8"/>
      <c r="I91" s="8"/>
      <c r="J91" s="8">
        <f t="shared" si="23"/>
        <v>259</v>
      </c>
      <c r="K91" s="9" t="s">
        <v>4</v>
      </c>
    </row>
    <row r="92" spans="1:11" ht="31.5" customHeight="1">
      <c r="A92" s="120"/>
      <c r="B92" s="119"/>
      <c r="C92" s="121"/>
      <c r="D92" s="121"/>
      <c r="E92" s="8">
        <v>84</v>
      </c>
      <c r="F92" s="8">
        <v>175</v>
      </c>
      <c r="G92" s="8"/>
      <c r="H92" s="8"/>
      <c r="I92" s="8"/>
      <c r="J92" s="8">
        <f t="shared" si="23"/>
        <v>259</v>
      </c>
      <c r="K92" s="9" t="s">
        <v>5</v>
      </c>
    </row>
    <row r="93" spans="1:11" ht="62.25" customHeight="1">
      <c r="A93" s="33"/>
      <c r="B93" s="34"/>
      <c r="C93" s="35"/>
      <c r="D93" s="35"/>
      <c r="E93" s="33"/>
      <c r="F93" s="33"/>
      <c r="G93" s="33"/>
      <c r="H93" s="33"/>
      <c r="I93" s="33"/>
      <c r="J93" s="33"/>
      <c r="K93" s="35"/>
    </row>
    <row r="94" spans="1:11" ht="15.75">
      <c r="A94" s="100">
        <v>32</v>
      </c>
      <c r="B94" s="119" t="s">
        <v>69</v>
      </c>
      <c r="C94" s="104"/>
      <c r="D94" s="104"/>
      <c r="E94" s="30"/>
      <c r="F94" s="30"/>
      <c r="G94" s="30">
        <f>G96</f>
        <v>300</v>
      </c>
      <c r="H94" s="30">
        <f t="shared" ref="H94:J94" si="24">H96</f>
        <v>300</v>
      </c>
      <c r="I94" s="30">
        <f t="shared" si="24"/>
        <v>300</v>
      </c>
      <c r="J94" s="30">
        <f t="shared" si="24"/>
        <v>900</v>
      </c>
      <c r="K94" s="29" t="s">
        <v>4</v>
      </c>
    </row>
    <row r="95" spans="1:11" ht="64.5" customHeight="1">
      <c r="A95" s="100"/>
      <c r="B95" s="119"/>
      <c r="C95" s="104"/>
      <c r="D95" s="104"/>
      <c r="E95" s="30"/>
      <c r="F95" s="30"/>
      <c r="G95" s="30">
        <f>G97</f>
        <v>300</v>
      </c>
      <c r="H95" s="30">
        <f t="shared" ref="H95:J95" si="25">H97</f>
        <v>300</v>
      </c>
      <c r="I95" s="30">
        <f t="shared" si="25"/>
        <v>300</v>
      </c>
      <c r="J95" s="30">
        <f t="shared" si="25"/>
        <v>900</v>
      </c>
      <c r="K95" s="29" t="s">
        <v>5</v>
      </c>
    </row>
    <row r="96" spans="1:11" ht="15.75">
      <c r="A96" s="100">
        <v>33</v>
      </c>
      <c r="B96" s="119" t="s">
        <v>71</v>
      </c>
      <c r="C96" s="104"/>
      <c r="D96" s="104"/>
      <c r="E96" s="30"/>
      <c r="F96" s="30"/>
      <c r="G96" s="30">
        <f>G97</f>
        <v>300</v>
      </c>
      <c r="H96" s="30">
        <f t="shared" ref="H96:J96" si="26">H97</f>
        <v>300</v>
      </c>
      <c r="I96" s="30">
        <f t="shared" si="26"/>
        <v>300</v>
      </c>
      <c r="J96" s="30">
        <f t="shared" si="26"/>
        <v>900</v>
      </c>
      <c r="K96" s="29" t="s">
        <v>4</v>
      </c>
    </row>
    <row r="97" spans="1:11" ht="15.75">
      <c r="A97" s="100"/>
      <c r="B97" s="119"/>
      <c r="C97" s="104"/>
      <c r="D97" s="104"/>
      <c r="E97" s="30"/>
      <c r="F97" s="30"/>
      <c r="G97" s="30">
        <f>G99</f>
        <v>300</v>
      </c>
      <c r="H97" s="30">
        <f>H99</f>
        <v>300</v>
      </c>
      <c r="I97" s="30">
        <f>I99</f>
        <v>300</v>
      </c>
      <c r="J97" s="30">
        <f>J99</f>
        <v>900</v>
      </c>
      <c r="K97" s="29" t="s">
        <v>5</v>
      </c>
    </row>
    <row r="98" spans="1:11" ht="15.75">
      <c r="A98" s="100">
        <v>34</v>
      </c>
      <c r="B98" s="101" t="s">
        <v>72</v>
      </c>
      <c r="C98" s="102"/>
      <c r="D98" s="104" t="s">
        <v>6</v>
      </c>
      <c r="E98" s="30"/>
      <c r="F98" s="30"/>
      <c r="G98" s="30">
        <v>300</v>
      </c>
      <c r="H98" s="30">
        <v>300</v>
      </c>
      <c r="I98" s="30">
        <v>300</v>
      </c>
      <c r="J98" s="30">
        <f t="shared" ref="J98:J99" si="27">E98+F98+G98+H98+I98</f>
        <v>900</v>
      </c>
      <c r="K98" s="29" t="s">
        <v>4</v>
      </c>
    </row>
    <row r="99" spans="1:11" ht="80.25" customHeight="1">
      <c r="A99" s="100"/>
      <c r="B99" s="101"/>
      <c r="C99" s="103"/>
      <c r="D99" s="104"/>
      <c r="E99" s="30"/>
      <c r="F99" s="30"/>
      <c r="G99" s="30">
        <v>300</v>
      </c>
      <c r="H99" s="30">
        <v>300</v>
      </c>
      <c r="I99" s="30">
        <v>300</v>
      </c>
      <c r="J99" s="30">
        <f t="shared" si="27"/>
        <v>900</v>
      </c>
      <c r="K99" s="29" t="s">
        <v>5</v>
      </c>
    </row>
    <row r="100" spans="1:11" ht="15.75">
      <c r="A100" s="33"/>
      <c r="B100" s="34"/>
      <c r="C100" s="35"/>
      <c r="D100" s="35"/>
      <c r="E100" s="33"/>
      <c r="F100" s="33"/>
      <c r="G100" s="33"/>
      <c r="H100" s="33"/>
      <c r="I100" s="33"/>
      <c r="J100" s="33"/>
      <c r="K100" s="35"/>
    </row>
    <row r="101" spans="1:11" ht="15.75">
      <c r="A101" s="33"/>
      <c r="B101" s="34"/>
      <c r="C101" s="35"/>
      <c r="D101" s="35"/>
      <c r="E101" s="33"/>
      <c r="F101" s="33"/>
      <c r="G101" s="33"/>
      <c r="H101" s="33"/>
      <c r="I101" s="33"/>
      <c r="J101" s="33"/>
      <c r="K101" s="35"/>
    </row>
    <row r="102" spans="1:11" ht="15.75">
      <c r="A102" s="33"/>
      <c r="B102" s="34"/>
      <c r="C102" s="35"/>
      <c r="D102" s="35"/>
      <c r="E102" s="33"/>
      <c r="F102" s="33"/>
      <c r="G102" s="33"/>
      <c r="H102" s="33"/>
      <c r="I102" s="33"/>
      <c r="J102" s="33"/>
      <c r="K102" s="35"/>
    </row>
    <row r="103" spans="1:11" ht="15.75">
      <c r="A103" s="33"/>
      <c r="B103" s="34"/>
      <c r="C103" s="35"/>
      <c r="D103" s="35"/>
      <c r="E103" s="33"/>
      <c r="F103" s="33"/>
      <c r="G103" s="33"/>
      <c r="H103" s="33"/>
      <c r="I103" s="33"/>
      <c r="J103" s="33"/>
      <c r="K103" s="35"/>
    </row>
    <row r="104" spans="1:11" ht="15.75">
      <c r="A104" s="33"/>
      <c r="B104" s="34"/>
      <c r="C104" s="35"/>
      <c r="D104" s="35"/>
      <c r="E104" s="33"/>
      <c r="F104" s="33"/>
      <c r="G104" s="33"/>
      <c r="H104" s="33"/>
      <c r="I104" s="33"/>
      <c r="J104" s="33"/>
      <c r="K104" s="35"/>
    </row>
    <row r="105" spans="1:11" ht="15.75">
      <c r="A105" s="33"/>
      <c r="B105" s="34"/>
      <c r="C105" s="35"/>
      <c r="D105" s="35"/>
      <c r="E105" s="33"/>
      <c r="F105" s="33"/>
      <c r="G105" s="33"/>
      <c r="H105" s="33"/>
      <c r="I105" s="33"/>
      <c r="J105" s="33"/>
      <c r="K105" s="35"/>
    </row>
    <row r="106" spans="1:11" ht="15.75">
      <c r="A106" s="33"/>
      <c r="B106" s="34"/>
      <c r="C106" s="35"/>
      <c r="D106" s="35"/>
      <c r="E106" s="33"/>
      <c r="F106" s="33"/>
      <c r="G106" s="33"/>
      <c r="H106" s="33"/>
      <c r="I106" s="33"/>
      <c r="J106" s="33"/>
      <c r="K106" s="35"/>
    </row>
    <row r="107" spans="1:11" ht="15.75">
      <c r="A107" s="33"/>
      <c r="B107" s="34"/>
      <c r="C107" s="35"/>
      <c r="D107" s="35"/>
      <c r="E107" s="33"/>
      <c r="F107" s="33"/>
      <c r="G107" s="33"/>
      <c r="H107" s="33"/>
      <c r="I107" s="33"/>
      <c r="J107" s="33"/>
      <c r="K107" s="35"/>
    </row>
    <row r="108" spans="1:11" ht="15.75">
      <c r="A108" s="33"/>
      <c r="B108" s="34"/>
      <c r="C108" s="35"/>
      <c r="D108" s="35"/>
      <c r="E108" s="33"/>
      <c r="F108" s="33"/>
      <c r="G108" s="33"/>
      <c r="H108" s="33"/>
      <c r="I108" s="33"/>
      <c r="J108" s="33"/>
      <c r="K108" s="35"/>
    </row>
    <row r="109" spans="1:11" ht="15.75">
      <c r="A109" s="33"/>
      <c r="B109" s="34"/>
      <c r="C109" s="35"/>
      <c r="D109" s="35"/>
      <c r="E109" s="33"/>
      <c r="F109" s="33"/>
      <c r="G109" s="33"/>
      <c r="H109" s="33"/>
      <c r="I109" s="33"/>
      <c r="J109" s="33"/>
      <c r="K109" s="35"/>
    </row>
    <row r="110" spans="1:11" ht="15.75">
      <c r="A110" s="33"/>
      <c r="B110" s="34"/>
      <c r="C110" s="35"/>
      <c r="D110" s="35"/>
      <c r="E110" s="33"/>
      <c r="F110" s="33"/>
      <c r="G110" s="33"/>
      <c r="H110" s="33"/>
      <c r="I110" s="33"/>
      <c r="J110" s="33"/>
      <c r="K110" s="35"/>
    </row>
    <row r="111" spans="1:11" ht="15.75">
      <c r="A111" s="33"/>
      <c r="B111" s="34"/>
      <c r="C111" s="35"/>
      <c r="D111" s="35"/>
      <c r="E111" s="33"/>
      <c r="F111" s="33"/>
      <c r="G111" s="33"/>
      <c r="H111" s="33"/>
      <c r="I111" s="33"/>
      <c r="J111" s="33"/>
      <c r="K111" s="35"/>
    </row>
    <row r="112" spans="1:11" ht="15.75">
      <c r="A112" s="33"/>
      <c r="B112" s="34"/>
      <c r="C112" s="35"/>
      <c r="D112" s="35"/>
      <c r="E112" s="33"/>
      <c r="F112" s="33"/>
      <c r="G112" s="33"/>
      <c r="H112" s="33"/>
      <c r="I112" s="33"/>
      <c r="J112" s="33"/>
      <c r="K112" s="35"/>
    </row>
    <row r="113" spans="1:11" ht="15.75">
      <c r="A113" s="33"/>
      <c r="B113" s="34"/>
      <c r="C113" s="35"/>
      <c r="D113" s="35"/>
      <c r="E113" s="33"/>
      <c r="F113" s="33"/>
      <c r="G113" s="33"/>
      <c r="H113" s="33"/>
      <c r="I113" s="33"/>
      <c r="J113" s="33"/>
      <c r="K113" s="35"/>
    </row>
    <row r="114" spans="1:11" ht="15.75">
      <c r="A114" s="33"/>
      <c r="B114" s="34"/>
      <c r="C114" s="35"/>
      <c r="D114" s="35"/>
      <c r="E114" s="33"/>
      <c r="F114" s="33"/>
      <c r="G114" s="33"/>
      <c r="H114" s="33"/>
      <c r="I114" s="33"/>
      <c r="J114" s="33"/>
      <c r="K114" s="35"/>
    </row>
    <row r="115" spans="1:11" ht="15.75">
      <c r="A115" s="33"/>
      <c r="B115" s="34"/>
      <c r="C115" s="35"/>
      <c r="D115" s="35"/>
      <c r="E115" s="33"/>
      <c r="F115" s="33"/>
      <c r="G115" s="33"/>
      <c r="H115" s="33"/>
      <c r="I115" s="33"/>
      <c r="J115" s="33"/>
      <c r="K115" s="35"/>
    </row>
    <row r="116" spans="1:11" ht="15.75">
      <c r="A116" s="33"/>
      <c r="B116" s="34"/>
      <c r="C116" s="35"/>
      <c r="D116" s="35"/>
      <c r="E116" s="33"/>
      <c r="F116" s="33"/>
      <c r="G116" s="33"/>
      <c r="H116" s="33"/>
      <c r="I116" s="33"/>
      <c r="J116" s="33"/>
      <c r="K116" s="35"/>
    </row>
    <row r="117" spans="1:11" ht="15.75">
      <c r="A117" s="33"/>
      <c r="B117" s="34"/>
      <c r="C117" s="35"/>
      <c r="D117" s="35"/>
      <c r="E117" s="33"/>
      <c r="F117" s="33"/>
      <c r="G117" s="33"/>
      <c r="H117" s="33"/>
      <c r="I117" s="33"/>
      <c r="J117" s="33"/>
      <c r="K117" s="35"/>
    </row>
    <row r="118" spans="1:11" ht="15.75">
      <c r="A118" s="33"/>
      <c r="B118" s="34"/>
      <c r="C118" s="35"/>
      <c r="D118" s="35"/>
      <c r="E118" s="33"/>
      <c r="F118" s="33"/>
      <c r="G118" s="33"/>
      <c r="H118" s="33"/>
      <c r="I118" s="33"/>
      <c r="J118" s="33"/>
      <c r="K118" s="35"/>
    </row>
    <row r="119" spans="1:11" ht="15.75">
      <c r="A119" s="33"/>
      <c r="B119" s="34"/>
      <c r="C119" s="35"/>
      <c r="D119" s="35"/>
      <c r="E119" s="33"/>
      <c r="F119" s="33"/>
      <c r="G119" s="33"/>
      <c r="H119" s="33"/>
      <c r="I119" s="33"/>
      <c r="J119" s="33"/>
      <c r="K119" s="35"/>
    </row>
    <row r="120" spans="1:11" ht="15.75">
      <c r="A120" s="33"/>
      <c r="B120" s="34"/>
      <c r="C120" s="35"/>
      <c r="D120" s="35"/>
      <c r="E120" s="33"/>
      <c r="F120" s="33"/>
      <c r="G120" s="33"/>
      <c r="H120" s="33"/>
      <c r="I120" s="33"/>
      <c r="J120" s="33"/>
      <c r="K120" s="35"/>
    </row>
    <row r="121" spans="1:11" ht="15.75">
      <c r="A121" s="33"/>
      <c r="B121" s="34"/>
      <c r="C121" s="35"/>
      <c r="D121" s="35"/>
      <c r="E121" s="33"/>
      <c r="F121" s="33"/>
      <c r="G121" s="33"/>
      <c r="H121" s="33"/>
      <c r="I121" s="33"/>
      <c r="J121" s="33"/>
      <c r="K121" s="35"/>
    </row>
    <row r="122" spans="1:11" ht="15.75" customHeight="1">
      <c r="B122" s="4"/>
      <c r="C122" s="4"/>
      <c r="D122" s="104" t="s">
        <v>17</v>
      </c>
      <c r="E122" s="100" t="s">
        <v>0</v>
      </c>
      <c r="F122" s="100"/>
      <c r="G122" s="100"/>
      <c r="H122" s="100"/>
      <c r="I122" s="100"/>
      <c r="J122" s="100"/>
    </row>
    <row r="123" spans="1:11" ht="15.75" customHeight="1">
      <c r="B123" s="4"/>
      <c r="C123" s="4"/>
      <c r="D123" s="104"/>
      <c r="E123" s="1" t="s">
        <v>2</v>
      </c>
      <c r="F123" s="1" t="s">
        <v>11</v>
      </c>
      <c r="G123" s="1" t="s">
        <v>12</v>
      </c>
      <c r="H123" s="1" t="s">
        <v>13</v>
      </c>
      <c r="I123" s="1" t="s">
        <v>14</v>
      </c>
      <c r="J123" s="1" t="s">
        <v>18</v>
      </c>
    </row>
    <row r="124" spans="1:11" ht="15.75" customHeight="1">
      <c r="B124" s="4"/>
      <c r="C124" s="4"/>
      <c r="D124" s="2" t="s">
        <v>19</v>
      </c>
      <c r="E124" s="10">
        <f>E12+E33+E47+E61+E70+E94</f>
        <v>44501.7</v>
      </c>
      <c r="F124" s="10">
        <f t="shared" ref="F124:J124" si="28">F12+F33+F47+F61+F70+F94</f>
        <v>10894.5</v>
      </c>
      <c r="G124" s="10">
        <f t="shared" si="28"/>
        <v>91312</v>
      </c>
      <c r="H124" s="10">
        <f t="shared" si="28"/>
        <v>36500</v>
      </c>
      <c r="I124" s="10">
        <f t="shared" si="28"/>
        <v>7500</v>
      </c>
      <c r="J124" s="10">
        <f t="shared" si="28"/>
        <v>190708.19999999998</v>
      </c>
    </row>
    <row r="125" spans="1:11" ht="15.75" customHeight="1">
      <c r="B125" s="4"/>
      <c r="C125" s="4"/>
      <c r="D125" s="26" t="s">
        <v>63</v>
      </c>
      <c r="E125" s="10">
        <f>E13</f>
        <v>0</v>
      </c>
      <c r="F125" s="10">
        <f t="shared" ref="F125:I125" si="29">F13</f>
        <v>0</v>
      </c>
      <c r="G125" s="10">
        <f t="shared" si="29"/>
        <v>22656</v>
      </c>
      <c r="H125" s="10">
        <f t="shared" si="29"/>
        <v>0</v>
      </c>
      <c r="I125" s="10">
        <f t="shared" si="29"/>
        <v>0</v>
      </c>
      <c r="J125" s="10">
        <f>J13</f>
        <v>22656</v>
      </c>
    </row>
    <row r="126" spans="1:11" ht="15.75" customHeight="1">
      <c r="B126" s="4"/>
      <c r="C126" s="4"/>
      <c r="D126" s="7" t="s">
        <v>50</v>
      </c>
      <c r="E126" s="10">
        <f>E71</f>
        <v>20593.5</v>
      </c>
      <c r="F126" s="10">
        <f t="shared" ref="F126:I126" si="30">F71</f>
        <v>0</v>
      </c>
      <c r="G126" s="10">
        <f t="shared" si="30"/>
        <v>0</v>
      </c>
      <c r="H126" s="10">
        <f t="shared" si="30"/>
        <v>0</v>
      </c>
      <c r="I126" s="10">
        <f t="shared" si="30"/>
        <v>0</v>
      </c>
      <c r="J126" s="10">
        <f>J71</f>
        <v>20593.5</v>
      </c>
    </row>
    <row r="127" spans="1:11" ht="15.75" customHeight="1">
      <c r="B127" s="4"/>
      <c r="C127" s="4"/>
      <c r="D127" s="17" t="s">
        <v>49</v>
      </c>
      <c r="E127" s="10">
        <f>E14+E72</f>
        <v>11025.7</v>
      </c>
      <c r="F127" s="10">
        <f>F14+F72</f>
        <v>0</v>
      </c>
      <c r="G127" s="10">
        <f t="shared" ref="G127:I127" si="31">G14+G72</f>
        <v>11328</v>
      </c>
      <c r="H127" s="10">
        <f t="shared" si="31"/>
        <v>0</v>
      </c>
      <c r="I127" s="10">
        <f t="shared" si="31"/>
        <v>0</v>
      </c>
      <c r="J127" s="10">
        <f>J14+J72</f>
        <v>22353.7</v>
      </c>
    </row>
    <row r="128" spans="1:11" ht="15.75" customHeight="1">
      <c r="B128" s="4"/>
      <c r="C128" s="4"/>
      <c r="D128" s="2" t="s">
        <v>20</v>
      </c>
      <c r="E128" s="10">
        <f t="shared" ref="E128:I128" si="32">E15+E34+E48+E62+E73+E95</f>
        <v>12882.5</v>
      </c>
      <c r="F128" s="10">
        <f t="shared" si="32"/>
        <v>10894.5</v>
      </c>
      <c r="G128" s="10">
        <f t="shared" si="32"/>
        <v>42828</v>
      </c>
      <c r="H128" s="10">
        <f t="shared" si="32"/>
        <v>22000</v>
      </c>
      <c r="I128" s="10">
        <f t="shared" si="32"/>
        <v>7500</v>
      </c>
      <c r="J128" s="10">
        <f>J15+J34+J48+J62+J73+J95</f>
        <v>96105</v>
      </c>
    </row>
    <row r="129" spans="2:10" ht="15.75" customHeight="1">
      <c r="B129" s="4"/>
      <c r="C129" s="4"/>
      <c r="D129" s="17" t="s">
        <v>51</v>
      </c>
      <c r="E129" s="10">
        <f>E49</f>
        <v>0</v>
      </c>
      <c r="F129" s="10">
        <f t="shared" ref="F129:I129" si="33">F49</f>
        <v>0</v>
      </c>
      <c r="G129" s="10">
        <f t="shared" si="33"/>
        <v>14500</v>
      </c>
      <c r="H129" s="10">
        <f t="shared" si="33"/>
        <v>14500</v>
      </c>
      <c r="I129" s="10">
        <f t="shared" si="33"/>
        <v>0</v>
      </c>
      <c r="J129" s="10">
        <f>J49</f>
        <v>29000</v>
      </c>
    </row>
    <row r="130" spans="2:10" ht="15.75" customHeight="1">
      <c r="B130" s="4"/>
      <c r="C130" s="4"/>
      <c r="D130" s="2" t="s">
        <v>21</v>
      </c>
      <c r="E130" s="10">
        <f>E124</f>
        <v>44501.7</v>
      </c>
      <c r="F130" s="10">
        <f t="shared" ref="F130:I130" si="34">F124</f>
        <v>10894.5</v>
      </c>
      <c r="G130" s="10">
        <f t="shared" si="34"/>
        <v>91312</v>
      </c>
      <c r="H130" s="10">
        <f t="shared" si="34"/>
        <v>36500</v>
      </c>
      <c r="I130" s="10">
        <f t="shared" si="34"/>
        <v>7500</v>
      </c>
      <c r="J130" s="10">
        <f>E130+F130+G130+H130+I130</f>
        <v>190708.2</v>
      </c>
    </row>
    <row r="131" spans="2:10" ht="15.75" customHeight="1">
      <c r="B131" s="4"/>
      <c r="C131" s="4"/>
      <c r="D131" s="2" t="s">
        <v>20</v>
      </c>
      <c r="E131" s="10">
        <f>E128</f>
        <v>12882.5</v>
      </c>
      <c r="F131" s="10">
        <f t="shared" ref="F131:I131" si="35">F128</f>
        <v>10894.5</v>
      </c>
      <c r="G131" s="10">
        <f t="shared" si="35"/>
        <v>42828</v>
      </c>
      <c r="H131" s="10">
        <f t="shared" si="35"/>
        <v>22000</v>
      </c>
      <c r="I131" s="10">
        <f t="shared" si="35"/>
        <v>7500</v>
      </c>
      <c r="J131" s="10">
        <f>E131+F131+G131+H131+I131</f>
        <v>96105</v>
      </c>
    </row>
    <row r="132" spans="2:10" ht="15.75" customHeight="1">
      <c r="B132" s="4"/>
      <c r="C132" s="4"/>
      <c r="D132" s="2" t="s">
        <v>22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f t="shared" ref="J132:J135" si="36">E132+F132+G132+H132+I132</f>
        <v>0</v>
      </c>
    </row>
    <row r="133" spans="2:10" ht="15.75" customHeight="1">
      <c r="B133" s="4"/>
      <c r="C133" s="4"/>
      <c r="D133" s="2" t="s">
        <v>20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f t="shared" si="36"/>
        <v>0</v>
      </c>
    </row>
    <row r="134" spans="2:10" ht="15.75" customHeight="1">
      <c r="B134" s="4"/>
      <c r="C134" s="4"/>
      <c r="D134" s="2" t="s">
        <v>23</v>
      </c>
      <c r="E134" s="10">
        <f>E124-E130-E132</f>
        <v>0</v>
      </c>
      <c r="F134" s="10">
        <f>F124-F130-F132</f>
        <v>0</v>
      </c>
      <c r="G134" s="10">
        <f t="shared" ref="G134:I134" si="37">G124-G130-G132</f>
        <v>0</v>
      </c>
      <c r="H134" s="10">
        <f t="shared" si="37"/>
        <v>0</v>
      </c>
      <c r="I134" s="10">
        <f t="shared" si="37"/>
        <v>0</v>
      </c>
      <c r="J134" s="10">
        <f t="shared" si="36"/>
        <v>0</v>
      </c>
    </row>
    <row r="135" spans="2:10" ht="15.75" customHeight="1">
      <c r="B135" s="4"/>
      <c r="C135" s="4"/>
      <c r="D135" s="2" t="s">
        <v>20</v>
      </c>
      <c r="E135" s="10">
        <f>E128-E131-E133</f>
        <v>0</v>
      </c>
      <c r="F135" s="10">
        <f>F128-F131-F133</f>
        <v>0</v>
      </c>
      <c r="G135" s="10">
        <f t="shared" ref="G135:I135" si="38">G128-G131-G133</f>
        <v>0</v>
      </c>
      <c r="H135" s="10">
        <f t="shared" si="38"/>
        <v>0</v>
      </c>
      <c r="I135" s="10">
        <f t="shared" si="38"/>
        <v>0</v>
      </c>
      <c r="J135" s="10">
        <f t="shared" si="36"/>
        <v>0</v>
      </c>
    </row>
  </sheetData>
  <mergeCells count="146">
    <mergeCell ref="A94:A95"/>
    <mergeCell ref="B94:B95"/>
    <mergeCell ref="C94:C95"/>
    <mergeCell ref="D94:D95"/>
    <mergeCell ref="A96:A97"/>
    <mergeCell ref="B96:B97"/>
    <mergeCell ref="C96:C97"/>
    <mergeCell ref="D96:D97"/>
    <mergeCell ref="A98:A99"/>
    <mergeCell ref="B98:B99"/>
    <mergeCell ref="C98:C99"/>
    <mergeCell ref="D98:D99"/>
    <mergeCell ref="D22:D25"/>
    <mergeCell ref="A22:A25"/>
    <mergeCell ref="B22:B25"/>
    <mergeCell ref="C22:C25"/>
    <mergeCell ref="A50:A52"/>
    <mergeCell ref="B50:B52"/>
    <mergeCell ref="C50:C52"/>
    <mergeCell ref="D50:D52"/>
    <mergeCell ref="A83:A86"/>
    <mergeCell ref="B83:B86"/>
    <mergeCell ref="C83:C86"/>
    <mergeCell ref="D83:D86"/>
    <mergeCell ref="A74:A75"/>
    <mergeCell ref="B74:B75"/>
    <mergeCell ref="C74:C75"/>
    <mergeCell ref="D74:D75"/>
    <mergeCell ref="A76:A78"/>
    <mergeCell ref="B76:B78"/>
    <mergeCell ref="C76:C78"/>
    <mergeCell ref="A67:A68"/>
    <mergeCell ref="B67:B68"/>
    <mergeCell ref="C67:C68"/>
    <mergeCell ref="D67:D68"/>
    <mergeCell ref="A70:A73"/>
    <mergeCell ref="A87:A90"/>
    <mergeCell ref="B87:B90"/>
    <mergeCell ref="C87:C90"/>
    <mergeCell ref="D87:D90"/>
    <mergeCell ref="A91:A92"/>
    <mergeCell ref="B91:B92"/>
    <mergeCell ref="C91:C92"/>
    <mergeCell ref="D91:D92"/>
    <mergeCell ref="A79:A80"/>
    <mergeCell ref="B79:B80"/>
    <mergeCell ref="C79:C80"/>
    <mergeCell ref="D79:D80"/>
    <mergeCell ref="A81:A82"/>
    <mergeCell ref="B81:B82"/>
    <mergeCell ref="C81:C82"/>
    <mergeCell ref="D81:D82"/>
    <mergeCell ref="B70:B73"/>
    <mergeCell ref="C70:C73"/>
    <mergeCell ref="D70:D73"/>
    <mergeCell ref="A61:A62"/>
    <mergeCell ref="B61:B62"/>
    <mergeCell ref="C61:C62"/>
    <mergeCell ref="D61:D62"/>
    <mergeCell ref="A63:A64"/>
    <mergeCell ref="B63:B64"/>
    <mergeCell ref="C63:C64"/>
    <mergeCell ref="D63:D64"/>
    <mergeCell ref="A65:A66"/>
    <mergeCell ref="B65:B66"/>
    <mergeCell ref="C65:C66"/>
    <mergeCell ref="D65:D66"/>
    <mergeCell ref="B58:B59"/>
    <mergeCell ref="C58:C59"/>
    <mergeCell ref="D58:D59"/>
    <mergeCell ref="A53:A54"/>
    <mergeCell ref="B53:B54"/>
    <mergeCell ref="C53:C54"/>
    <mergeCell ref="D53:D54"/>
    <mergeCell ref="A55:A57"/>
    <mergeCell ref="B55:B57"/>
    <mergeCell ref="C55:C57"/>
    <mergeCell ref="D55:D57"/>
    <mergeCell ref="B47:B49"/>
    <mergeCell ref="A47:A49"/>
    <mergeCell ref="C47:C49"/>
    <mergeCell ref="D47:D49"/>
    <mergeCell ref="A1:K1"/>
    <mergeCell ref="A2:K2"/>
    <mergeCell ref="D122:D123"/>
    <mergeCell ref="E122:J122"/>
    <mergeCell ref="A3:A4"/>
    <mergeCell ref="B3:B4"/>
    <mergeCell ref="C3:C4"/>
    <mergeCell ref="D3:D4"/>
    <mergeCell ref="B12:B15"/>
    <mergeCell ref="B16:B19"/>
    <mergeCell ref="B20:B21"/>
    <mergeCell ref="A40:A41"/>
    <mergeCell ref="C40:C41"/>
    <mergeCell ref="D40:D41"/>
    <mergeCell ref="B40:B41"/>
    <mergeCell ref="B42:B43"/>
    <mergeCell ref="A42:A43"/>
    <mergeCell ref="C42:C43"/>
    <mergeCell ref="D42:D43"/>
    <mergeCell ref="A58:A59"/>
    <mergeCell ref="C28:C29"/>
    <mergeCell ref="D28:D29"/>
    <mergeCell ref="B26:B27"/>
    <mergeCell ref="B28:B29"/>
    <mergeCell ref="B30:B31"/>
    <mergeCell ref="A30:A31"/>
    <mergeCell ref="C30:C31"/>
    <mergeCell ref="D30:D31"/>
    <mergeCell ref="C37:C38"/>
    <mergeCell ref="D37:D38"/>
    <mergeCell ref="B35:B36"/>
    <mergeCell ref="A35:A36"/>
    <mergeCell ref="C35:C36"/>
    <mergeCell ref="D35:D36"/>
    <mergeCell ref="A33:A34"/>
    <mergeCell ref="C33:C34"/>
    <mergeCell ref="D33:D34"/>
    <mergeCell ref="B33:B34"/>
    <mergeCell ref="A37:A39"/>
    <mergeCell ref="B37:B39"/>
    <mergeCell ref="A44:A45"/>
    <mergeCell ref="B44:B45"/>
    <mergeCell ref="C44:C45"/>
    <mergeCell ref="D44:D45"/>
    <mergeCell ref="A20:A21"/>
    <mergeCell ref="C20:C21"/>
    <mergeCell ref="D20:D21"/>
    <mergeCell ref="E3:J3"/>
    <mergeCell ref="K3:K4"/>
    <mergeCell ref="A12:A15"/>
    <mergeCell ref="C12:C15"/>
    <mergeCell ref="D12:D15"/>
    <mergeCell ref="A16:A19"/>
    <mergeCell ref="C16:C19"/>
    <mergeCell ref="D16:D19"/>
    <mergeCell ref="A6:A11"/>
    <mergeCell ref="B6:B11"/>
    <mergeCell ref="C6:C11"/>
    <mergeCell ref="D6:D11"/>
    <mergeCell ref="A32:K32"/>
    <mergeCell ref="A26:A27"/>
    <mergeCell ref="C26:C27"/>
    <mergeCell ref="D26:D27"/>
    <mergeCell ref="A28:A29"/>
  </mergeCells>
  <pageMargins left="0.39370078740157483" right="0.39370078740157483" top="1.1811023622047245" bottom="0.59055118110236227" header="0.31496062992125984" footer="0.31496062992125984"/>
  <pageSetup paperSize="9" scale="84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4"/>
  <sheetViews>
    <sheetView view="pageBreakPreview" zoomScaleSheetLayoutView="100" workbookViewId="0">
      <selection activeCell="K10" sqref="K10"/>
    </sheetView>
  </sheetViews>
  <sheetFormatPr defaultRowHeight="15"/>
  <cols>
    <col min="1" max="1" width="4.140625" bestFit="1" customWidth="1"/>
    <col min="2" max="2" width="29.28515625" customWidth="1"/>
    <col min="4" max="4" width="35.85546875" customWidth="1"/>
    <col min="5" max="5" width="14" customWidth="1"/>
    <col min="6" max="6" width="9.140625" customWidth="1"/>
    <col min="7" max="8" width="9.5703125" bestFit="1" customWidth="1"/>
    <col min="9" max="9" width="9.28515625" bestFit="1" customWidth="1"/>
    <col min="10" max="10" width="15" customWidth="1"/>
    <col min="11" max="11" width="20.28515625" customWidth="1"/>
  </cols>
  <sheetData>
    <row r="1" spans="1:11" ht="18.75">
      <c r="A1" s="117" t="s">
        <v>75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8.75">
      <c r="A2" s="118" t="s">
        <v>79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48" customHeight="1">
      <c r="A3" s="100" t="s">
        <v>7</v>
      </c>
      <c r="B3" s="100" t="s">
        <v>8</v>
      </c>
      <c r="C3" s="100" t="s">
        <v>9</v>
      </c>
      <c r="D3" s="100" t="s">
        <v>10</v>
      </c>
      <c r="E3" s="100" t="s">
        <v>0</v>
      </c>
      <c r="F3" s="100"/>
      <c r="G3" s="100"/>
      <c r="H3" s="100"/>
      <c r="I3" s="100"/>
      <c r="J3" s="100"/>
      <c r="K3" s="100" t="s">
        <v>1</v>
      </c>
    </row>
    <row r="4" spans="1:11" ht="15.75">
      <c r="A4" s="100"/>
      <c r="B4" s="100"/>
      <c r="C4" s="100"/>
      <c r="D4" s="100"/>
      <c r="E4" s="46" t="s">
        <v>2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3</v>
      </c>
      <c r="K4" s="100"/>
    </row>
    <row r="5" spans="1:11" ht="15.7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</row>
    <row r="6" spans="1:11" ht="31.5">
      <c r="A6" s="105">
        <v>1</v>
      </c>
      <c r="B6" s="122" t="s">
        <v>61</v>
      </c>
      <c r="C6" s="123"/>
      <c r="D6" s="124"/>
      <c r="E6" s="31">
        <v>44501.7</v>
      </c>
      <c r="F6" s="31">
        <v>10333.599999999999</v>
      </c>
      <c r="G6" s="31">
        <v>3010</v>
      </c>
      <c r="H6" s="31">
        <v>47500</v>
      </c>
      <c r="I6" s="31">
        <v>36500</v>
      </c>
      <c r="J6" s="31">
        <v>141845.29999999999</v>
      </c>
      <c r="K6" s="47" t="s">
        <v>60</v>
      </c>
    </row>
    <row r="7" spans="1:11" ht="15.75">
      <c r="A7" s="106"/>
      <c r="B7" s="125"/>
      <c r="C7" s="126"/>
      <c r="D7" s="127"/>
      <c r="E7" s="31">
        <v>20593.5</v>
      </c>
      <c r="F7" s="31"/>
      <c r="G7" s="31"/>
      <c r="H7" s="31"/>
      <c r="I7" s="31"/>
      <c r="J7" s="31">
        <v>20593.5</v>
      </c>
      <c r="K7" s="47" t="s">
        <v>50</v>
      </c>
    </row>
    <row r="8" spans="1:11" ht="31.5">
      <c r="A8" s="106"/>
      <c r="B8" s="125"/>
      <c r="C8" s="126"/>
      <c r="D8" s="127"/>
      <c r="E8" s="31">
        <v>11025.7</v>
      </c>
      <c r="F8" s="31"/>
      <c r="G8" s="31"/>
      <c r="H8" s="31"/>
      <c r="I8" s="31"/>
      <c r="J8" s="31">
        <v>11025.7</v>
      </c>
      <c r="K8" s="47" t="s">
        <v>49</v>
      </c>
    </row>
    <row r="9" spans="1:11" ht="15.75">
      <c r="A9" s="106"/>
      <c r="B9" s="125"/>
      <c r="C9" s="126"/>
      <c r="D9" s="127"/>
      <c r="E9" s="31">
        <v>12882.5</v>
      </c>
      <c r="F9" s="31">
        <v>10333.599999999999</v>
      </c>
      <c r="G9" s="31">
        <v>3010</v>
      </c>
      <c r="H9" s="31">
        <v>33000</v>
      </c>
      <c r="I9" s="31">
        <v>22000</v>
      </c>
      <c r="J9" s="31">
        <v>81226.100000000006</v>
      </c>
      <c r="K9" s="66" t="s">
        <v>20</v>
      </c>
    </row>
    <row r="10" spans="1:11" ht="31.5">
      <c r="A10" s="107"/>
      <c r="B10" s="128"/>
      <c r="C10" s="129"/>
      <c r="D10" s="130"/>
      <c r="E10" s="31"/>
      <c r="F10" s="31"/>
      <c r="G10" s="31"/>
      <c r="H10" s="31">
        <v>14500</v>
      </c>
      <c r="I10" s="31">
        <v>14500</v>
      </c>
      <c r="J10" s="31">
        <v>29000</v>
      </c>
      <c r="K10" s="47" t="s">
        <v>51</v>
      </c>
    </row>
    <row r="11" spans="1:11" ht="15.75" customHeight="1">
      <c r="A11" s="100">
        <v>2</v>
      </c>
      <c r="B11" s="122" t="s">
        <v>26</v>
      </c>
      <c r="C11" s="123"/>
      <c r="D11" s="124"/>
      <c r="E11" s="46">
        <f t="shared" ref="E11:J11" si="0">E14</f>
        <v>8430.9</v>
      </c>
      <c r="F11" s="46">
        <f t="shared" si="0"/>
        <v>5106.8999999999996</v>
      </c>
      <c r="G11" s="46">
        <f t="shared" si="0"/>
        <v>1500</v>
      </c>
      <c r="H11" s="46">
        <f t="shared" si="0"/>
        <v>5000</v>
      </c>
      <c r="I11" s="46">
        <f t="shared" si="0"/>
        <v>2000</v>
      </c>
      <c r="J11" s="46">
        <f t="shared" si="0"/>
        <v>22037.8</v>
      </c>
      <c r="K11" s="47" t="s">
        <v>4</v>
      </c>
    </row>
    <row r="12" spans="1:11" ht="15.75">
      <c r="A12" s="100"/>
      <c r="B12" s="125"/>
      <c r="C12" s="126"/>
      <c r="D12" s="127"/>
      <c r="E12" s="46">
        <f>E15</f>
        <v>4704</v>
      </c>
      <c r="F12" s="46"/>
      <c r="G12" s="46"/>
      <c r="H12" s="46"/>
      <c r="I12" s="46"/>
      <c r="J12" s="46">
        <f t="shared" ref="J12" si="1">J15</f>
        <v>4704</v>
      </c>
      <c r="K12" s="47" t="s">
        <v>33</v>
      </c>
    </row>
    <row r="13" spans="1:11" ht="33" customHeight="1">
      <c r="A13" s="100"/>
      <c r="B13" s="128"/>
      <c r="C13" s="129"/>
      <c r="D13" s="130"/>
      <c r="E13" s="46">
        <f>E16</f>
        <v>3726.9</v>
      </c>
      <c r="F13" s="46">
        <f>F16</f>
        <v>5106.8999999999996</v>
      </c>
      <c r="G13" s="46">
        <f t="shared" ref="G13:I13" si="2">G16</f>
        <v>1500</v>
      </c>
      <c r="H13" s="46">
        <f t="shared" si="2"/>
        <v>5000</v>
      </c>
      <c r="I13" s="46">
        <f t="shared" si="2"/>
        <v>2000</v>
      </c>
      <c r="J13" s="46">
        <f>J16</f>
        <v>17333.8</v>
      </c>
      <c r="K13" s="47" t="s">
        <v>5</v>
      </c>
    </row>
    <row r="14" spans="1:11" ht="15.75" customHeight="1">
      <c r="A14" s="100">
        <v>3</v>
      </c>
      <c r="B14" s="122" t="s">
        <v>45</v>
      </c>
      <c r="C14" s="123"/>
      <c r="D14" s="124"/>
      <c r="E14" s="46">
        <f t="shared" ref="E14:J14" si="3">E17+E19+E22+E24+E26</f>
        <v>8430.9</v>
      </c>
      <c r="F14" s="46">
        <f t="shared" si="3"/>
        <v>5106.8999999999996</v>
      </c>
      <c r="G14" s="46">
        <f t="shared" si="3"/>
        <v>1500</v>
      </c>
      <c r="H14" s="46">
        <f t="shared" si="3"/>
        <v>5000</v>
      </c>
      <c r="I14" s="46">
        <f t="shared" si="3"/>
        <v>2000</v>
      </c>
      <c r="J14" s="46">
        <f t="shared" si="3"/>
        <v>22037.8</v>
      </c>
      <c r="K14" s="47" t="s">
        <v>4</v>
      </c>
    </row>
    <row r="15" spans="1:11" ht="15.75">
      <c r="A15" s="100"/>
      <c r="B15" s="125"/>
      <c r="C15" s="126"/>
      <c r="D15" s="127"/>
      <c r="E15" s="46">
        <f>E20</f>
        <v>4704</v>
      </c>
      <c r="F15" s="46"/>
      <c r="G15" s="46"/>
      <c r="H15" s="46"/>
      <c r="I15" s="46"/>
      <c r="J15" s="46">
        <f>J20</f>
        <v>4704</v>
      </c>
      <c r="K15" s="47" t="s">
        <v>33</v>
      </c>
    </row>
    <row r="16" spans="1:11" ht="15.75">
      <c r="A16" s="100"/>
      <c r="B16" s="128"/>
      <c r="C16" s="129"/>
      <c r="D16" s="130"/>
      <c r="E16" s="46">
        <f t="shared" ref="E16:J16" si="4">E18+E21+E23+E25+E27</f>
        <v>3726.9</v>
      </c>
      <c r="F16" s="46">
        <f t="shared" si="4"/>
        <v>5106.8999999999996</v>
      </c>
      <c r="G16" s="46">
        <f t="shared" si="4"/>
        <v>1500</v>
      </c>
      <c r="H16" s="46">
        <f t="shared" si="4"/>
        <v>5000</v>
      </c>
      <c r="I16" s="46">
        <f t="shared" si="4"/>
        <v>2000</v>
      </c>
      <c r="J16" s="46">
        <f t="shared" si="4"/>
        <v>17333.8</v>
      </c>
      <c r="K16" s="47" t="s">
        <v>5</v>
      </c>
    </row>
    <row r="17" spans="1:11" ht="15.75">
      <c r="A17" s="100">
        <v>4</v>
      </c>
      <c r="B17" s="101" t="s">
        <v>24</v>
      </c>
      <c r="C17" s="102">
        <v>2016</v>
      </c>
      <c r="D17" s="104" t="s">
        <v>6</v>
      </c>
      <c r="E17" s="46"/>
      <c r="F17" s="46">
        <v>200</v>
      </c>
      <c r="G17" s="46"/>
      <c r="H17" s="46"/>
      <c r="I17" s="46"/>
      <c r="J17" s="46">
        <f t="shared" ref="J17:J27" si="5">E17+F17+G17+H17+I17</f>
        <v>200</v>
      </c>
      <c r="K17" s="47" t="s">
        <v>4</v>
      </c>
    </row>
    <row r="18" spans="1:11" ht="48" customHeight="1">
      <c r="A18" s="100"/>
      <c r="B18" s="101"/>
      <c r="C18" s="103"/>
      <c r="D18" s="104"/>
      <c r="E18" s="46"/>
      <c r="F18" s="46">
        <v>200</v>
      </c>
      <c r="G18" s="46"/>
      <c r="H18" s="46"/>
      <c r="I18" s="46"/>
      <c r="J18" s="46">
        <f t="shared" si="5"/>
        <v>200</v>
      </c>
      <c r="K18" s="47" t="s">
        <v>5</v>
      </c>
    </row>
    <row r="19" spans="1:11" ht="15.75">
      <c r="A19" s="109">
        <v>5</v>
      </c>
      <c r="B19" s="102" t="s">
        <v>52</v>
      </c>
      <c r="C19" s="102" t="s">
        <v>66</v>
      </c>
      <c r="D19" s="104" t="s">
        <v>6</v>
      </c>
      <c r="E19" s="46">
        <f>E20+E21</f>
        <v>8430.9</v>
      </c>
      <c r="F19" s="56">
        <f t="shared" ref="F19:G19" si="6">F20+F21</f>
        <v>4906.8999999999996</v>
      </c>
      <c r="G19" s="56">
        <f t="shared" si="6"/>
        <v>1500</v>
      </c>
      <c r="H19" s="46"/>
      <c r="I19" s="46"/>
      <c r="J19" s="46">
        <f t="shared" si="5"/>
        <v>14837.8</v>
      </c>
      <c r="K19" s="47" t="s">
        <v>4</v>
      </c>
    </row>
    <row r="20" spans="1:11" ht="15.75">
      <c r="A20" s="110"/>
      <c r="B20" s="108"/>
      <c r="C20" s="108"/>
      <c r="D20" s="104"/>
      <c r="E20" s="46">
        <v>4704</v>
      </c>
      <c r="F20" s="46"/>
      <c r="G20" s="46"/>
      <c r="H20" s="46"/>
      <c r="I20" s="46"/>
      <c r="J20" s="46">
        <f t="shared" si="5"/>
        <v>4704</v>
      </c>
      <c r="K20" s="47" t="s">
        <v>33</v>
      </c>
    </row>
    <row r="21" spans="1:11" ht="33" customHeight="1">
      <c r="A21" s="111"/>
      <c r="B21" s="103"/>
      <c r="C21" s="103"/>
      <c r="D21" s="104"/>
      <c r="E21" s="46">
        <v>3726.9</v>
      </c>
      <c r="F21" s="46">
        <v>4906.8999999999996</v>
      </c>
      <c r="G21" s="46">
        <v>1500</v>
      </c>
      <c r="H21" s="46"/>
      <c r="I21" s="46"/>
      <c r="J21" s="46">
        <f t="shared" si="5"/>
        <v>10133.799999999999</v>
      </c>
      <c r="K21" s="47" t="s">
        <v>5</v>
      </c>
    </row>
    <row r="22" spans="1:11" ht="15.75">
      <c r="A22" s="100">
        <v>6</v>
      </c>
      <c r="B22" s="101" t="s">
        <v>76</v>
      </c>
      <c r="C22" s="104" t="s">
        <v>78</v>
      </c>
      <c r="D22" s="104" t="s">
        <v>6</v>
      </c>
      <c r="E22" s="46"/>
      <c r="F22" s="46"/>
      <c r="G22" s="46"/>
      <c r="H22" s="46">
        <v>1000</v>
      </c>
      <c r="I22" s="46">
        <v>1000</v>
      </c>
      <c r="J22" s="46">
        <f t="shared" si="5"/>
        <v>2000</v>
      </c>
      <c r="K22" s="47" t="s">
        <v>4</v>
      </c>
    </row>
    <row r="23" spans="1:11" ht="50.25" customHeight="1">
      <c r="A23" s="100"/>
      <c r="B23" s="101"/>
      <c r="C23" s="104"/>
      <c r="D23" s="104"/>
      <c r="E23" s="46"/>
      <c r="F23" s="46"/>
      <c r="G23" s="46"/>
      <c r="H23" s="46">
        <v>1000</v>
      </c>
      <c r="I23" s="46">
        <v>1000</v>
      </c>
      <c r="J23" s="46">
        <f t="shared" si="5"/>
        <v>2000</v>
      </c>
      <c r="K23" s="47" t="s">
        <v>5</v>
      </c>
    </row>
    <row r="24" spans="1:11" ht="15.75">
      <c r="A24" s="100">
        <v>7</v>
      </c>
      <c r="B24" s="101" t="s">
        <v>54</v>
      </c>
      <c r="C24" s="102">
        <v>2018</v>
      </c>
      <c r="D24" s="104" t="s">
        <v>6</v>
      </c>
      <c r="E24" s="46"/>
      <c r="F24" s="46"/>
      <c r="G24" s="46"/>
      <c r="H24" s="46">
        <v>3000</v>
      </c>
      <c r="I24" s="46"/>
      <c r="J24" s="46">
        <f t="shared" si="5"/>
        <v>3000</v>
      </c>
      <c r="K24" s="47" t="s">
        <v>4</v>
      </c>
    </row>
    <row r="25" spans="1:11" ht="65.25" customHeight="1">
      <c r="A25" s="100"/>
      <c r="B25" s="101"/>
      <c r="C25" s="103"/>
      <c r="D25" s="104"/>
      <c r="E25" s="46"/>
      <c r="F25" s="46"/>
      <c r="G25" s="46"/>
      <c r="H25" s="46">
        <v>3000</v>
      </c>
      <c r="I25" s="46"/>
      <c r="J25" s="46">
        <f t="shared" si="5"/>
        <v>3000</v>
      </c>
      <c r="K25" s="47" t="s">
        <v>5</v>
      </c>
    </row>
    <row r="26" spans="1:11" ht="15.75">
      <c r="A26" s="100">
        <v>8</v>
      </c>
      <c r="B26" s="101" t="s">
        <v>77</v>
      </c>
      <c r="C26" s="104" t="s">
        <v>78</v>
      </c>
      <c r="D26" s="104" t="s">
        <v>6</v>
      </c>
      <c r="E26" s="46"/>
      <c r="F26" s="46"/>
      <c r="G26" s="46"/>
      <c r="H26" s="46">
        <v>1000</v>
      </c>
      <c r="I26" s="46">
        <v>1000</v>
      </c>
      <c r="J26" s="46">
        <f t="shared" si="5"/>
        <v>2000</v>
      </c>
      <c r="K26" s="47" t="s">
        <v>4</v>
      </c>
    </row>
    <row r="27" spans="1:11" ht="52.5" customHeight="1">
      <c r="A27" s="100"/>
      <c r="B27" s="101"/>
      <c r="C27" s="104"/>
      <c r="D27" s="104"/>
      <c r="E27" s="46"/>
      <c r="F27" s="46"/>
      <c r="G27" s="46"/>
      <c r="H27" s="46">
        <v>1000</v>
      </c>
      <c r="I27" s="46">
        <v>1000</v>
      </c>
      <c r="J27" s="46">
        <f t="shared" si="5"/>
        <v>2000</v>
      </c>
      <c r="K27" s="47" t="s">
        <v>5</v>
      </c>
    </row>
    <row r="28" spans="1:11" ht="15.75" customHeight="1">
      <c r="A28" s="100">
        <v>9</v>
      </c>
      <c r="B28" s="122" t="s">
        <v>27</v>
      </c>
      <c r="C28" s="123"/>
      <c r="D28" s="124"/>
      <c r="E28" s="3">
        <f>E30</f>
        <v>2492.1999999999998</v>
      </c>
      <c r="F28" s="3">
        <f t="shared" ref="F28:J28" si="7">F30</f>
        <v>2477</v>
      </c>
      <c r="G28" s="3">
        <f t="shared" si="7"/>
        <v>1000</v>
      </c>
      <c r="H28" s="3">
        <f t="shared" si="7"/>
        <v>2000</v>
      </c>
      <c r="I28" s="3">
        <f t="shared" si="7"/>
        <v>2000</v>
      </c>
      <c r="J28" s="3">
        <f t="shared" si="7"/>
        <v>9969.2000000000007</v>
      </c>
      <c r="K28" s="47" t="s">
        <v>4</v>
      </c>
    </row>
    <row r="29" spans="1:11" ht="63" customHeight="1">
      <c r="A29" s="100"/>
      <c r="B29" s="128"/>
      <c r="C29" s="129"/>
      <c r="D29" s="130"/>
      <c r="E29" s="3">
        <f>E31</f>
        <v>2492.1999999999998</v>
      </c>
      <c r="F29" s="3">
        <f t="shared" ref="F29:J29" si="8">F31</f>
        <v>2477</v>
      </c>
      <c r="G29" s="3">
        <f t="shared" si="8"/>
        <v>1000</v>
      </c>
      <c r="H29" s="3">
        <f t="shared" si="8"/>
        <v>2000</v>
      </c>
      <c r="I29" s="3">
        <f t="shared" si="8"/>
        <v>2000</v>
      </c>
      <c r="J29" s="3">
        <f t="shared" si="8"/>
        <v>9969.2000000000007</v>
      </c>
      <c r="K29" s="47" t="s">
        <v>5</v>
      </c>
    </row>
    <row r="30" spans="1:11" ht="15.75" customHeight="1">
      <c r="A30" s="100">
        <v>10</v>
      </c>
      <c r="B30" s="122" t="s">
        <v>44</v>
      </c>
      <c r="C30" s="123"/>
      <c r="D30" s="124"/>
      <c r="E30" s="3">
        <f>E32+E35+E37</f>
        <v>2492.1999999999998</v>
      </c>
      <c r="F30" s="3">
        <f t="shared" ref="F30:J30" si="9">F32+F35+F37</f>
        <v>2477</v>
      </c>
      <c r="G30" s="3">
        <f t="shared" si="9"/>
        <v>1000</v>
      </c>
      <c r="H30" s="3">
        <f t="shared" si="9"/>
        <v>2000</v>
      </c>
      <c r="I30" s="3">
        <f t="shared" si="9"/>
        <v>2000</v>
      </c>
      <c r="J30" s="3">
        <f t="shared" si="9"/>
        <v>9969.2000000000007</v>
      </c>
      <c r="K30" s="47" t="s">
        <v>4</v>
      </c>
    </row>
    <row r="31" spans="1:11" ht="31.5" customHeight="1">
      <c r="A31" s="100"/>
      <c r="B31" s="128"/>
      <c r="C31" s="129"/>
      <c r="D31" s="130"/>
      <c r="E31" s="3">
        <f>E33+E34+E36+E38</f>
        <v>2492.1999999999998</v>
      </c>
      <c r="F31" s="3">
        <f t="shared" ref="F31:J31" si="10">F33+F34+F36+F38</f>
        <v>2477</v>
      </c>
      <c r="G31" s="3">
        <f t="shared" si="10"/>
        <v>1000</v>
      </c>
      <c r="H31" s="3">
        <f t="shared" si="10"/>
        <v>2000</v>
      </c>
      <c r="I31" s="3">
        <f t="shared" si="10"/>
        <v>2000</v>
      </c>
      <c r="J31" s="3">
        <f t="shared" si="10"/>
        <v>9969.2000000000007</v>
      </c>
      <c r="K31" s="47" t="s">
        <v>5</v>
      </c>
    </row>
    <row r="32" spans="1:11" ht="15.75" customHeight="1">
      <c r="A32" s="109">
        <v>11</v>
      </c>
      <c r="B32" s="102" t="s">
        <v>56</v>
      </c>
      <c r="C32" s="113">
        <v>2015</v>
      </c>
      <c r="D32" s="115" t="s">
        <v>57</v>
      </c>
      <c r="E32" s="46">
        <f>E33+E34</f>
        <v>1799.6</v>
      </c>
      <c r="F32" s="46">
        <v>1797</v>
      </c>
      <c r="G32" s="46"/>
      <c r="H32" s="46">
        <f t="shared" ref="H32:I32" si="11">H33+H34</f>
        <v>1000</v>
      </c>
      <c r="I32" s="46">
        <f t="shared" si="11"/>
        <v>1000</v>
      </c>
      <c r="J32" s="46">
        <f>E32+F32+G32+H32+I32</f>
        <v>5596.6</v>
      </c>
      <c r="K32" s="47" t="s">
        <v>4</v>
      </c>
    </row>
    <row r="33" spans="1:11" ht="55.5" customHeight="1">
      <c r="A33" s="110"/>
      <c r="B33" s="108"/>
      <c r="C33" s="114"/>
      <c r="D33" s="116"/>
      <c r="E33" s="49">
        <v>1380</v>
      </c>
      <c r="F33" s="46"/>
      <c r="G33" s="46"/>
      <c r="H33" s="46"/>
      <c r="I33" s="46"/>
      <c r="J33" s="46">
        <f>E33+F33+G33+H33+I33</f>
        <v>1380</v>
      </c>
      <c r="K33" s="47" t="s">
        <v>5</v>
      </c>
    </row>
    <row r="34" spans="1:11" ht="49.5" customHeight="1">
      <c r="A34" s="111"/>
      <c r="B34" s="103"/>
      <c r="C34" s="48" t="s">
        <v>15</v>
      </c>
      <c r="D34" s="47" t="s">
        <v>6</v>
      </c>
      <c r="E34" s="49">
        <v>419.6</v>
      </c>
      <c r="F34" s="46">
        <v>1797</v>
      </c>
      <c r="G34" s="46"/>
      <c r="H34" s="46">
        <v>1000</v>
      </c>
      <c r="I34" s="46">
        <v>1000</v>
      </c>
      <c r="J34" s="46">
        <f>E34+F34+G34+H34+I34</f>
        <v>4216.6000000000004</v>
      </c>
      <c r="K34" s="47" t="s">
        <v>5</v>
      </c>
    </row>
    <row r="35" spans="1:11" ht="15.75">
      <c r="A35" s="100">
        <v>12</v>
      </c>
      <c r="B35" s="101" t="s">
        <v>58</v>
      </c>
      <c r="C35" s="104" t="s">
        <v>67</v>
      </c>
      <c r="D35" s="104" t="s">
        <v>6</v>
      </c>
      <c r="E35" s="46"/>
      <c r="F35" s="46">
        <v>680</v>
      </c>
      <c r="G35" s="46">
        <v>1000</v>
      </c>
      <c r="H35" s="46">
        <v>500</v>
      </c>
      <c r="I35" s="46">
        <v>500</v>
      </c>
      <c r="J35" s="46">
        <f t="shared" ref="J35:J38" si="12">E35+F35+G35+H35+I35</f>
        <v>2680</v>
      </c>
      <c r="K35" s="47" t="s">
        <v>4</v>
      </c>
    </row>
    <row r="36" spans="1:11" ht="33" customHeight="1">
      <c r="A36" s="100"/>
      <c r="B36" s="101"/>
      <c r="C36" s="104"/>
      <c r="D36" s="104"/>
      <c r="E36" s="46"/>
      <c r="F36" s="46">
        <v>680</v>
      </c>
      <c r="G36" s="46">
        <v>1000</v>
      </c>
      <c r="H36" s="46">
        <v>500</v>
      </c>
      <c r="I36" s="46">
        <v>500</v>
      </c>
      <c r="J36" s="46">
        <f t="shared" si="12"/>
        <v>2680</v>
      </c>
      <c r="K36" s="47" t="s">
        <v>5</v>
      </c>
    </row>
    <row r="37" spans="1:11" ht="15" customHeight="1">
      <c r="A37" s="100">
        <v>13</v>
      </c>
      <c r="B37" s="101" t="s">
        <v>25</v>
      </c>
      <c r="C37" s="104" t="s">
        <v>15</v>
      </c>
      <c r="D37" s="104" t="s">
        <v>6</v>
      </c>
      <c r="E37" s="46">
        <v>692.6</v>
      </c>
      <c r="F37" s="46"/>
      <c r="G37" s="46"/>
      <c r="H37" s="46">
        <v>500</v>
      </c>
      <c r="I37" s="46">
        <v>500</v>
      </c>
      <c r="J37" s="46">
        <f t="shared" si="12"/>
        <v>1692.6</v>
      </c>
      <c r="K37" s="47" t="s">
        <v>4</v>
      </c>
    </row>
    <row r="38" spans="1:11" ht="48" customHeight="1">
      <c r="A38" s="100"/>
      <c r="B38" s="101"/>
      <c r="C38" s="104"/>
      <c r="D38" s="104"/>
      <c r="E38" s="46">
        <v>692.6</v>
      </c>
      <c r="F38" s="46"/>
      <c r="G38" s="46"/>
      <c r="H38" s="46">
        <v>500</v>
      </c>
      <c r="I38" s="46">
        <v>500</v>
      </c>
      <c r="J38" s="46">
        <f t="shared" si="12"/>
        <v>1692.6</v>
      </c>
      <c r="K38" s="47" t="s">
        <v>5</v>
      </c>
    </row>
    <row r="39" spans="1:11" ht="15.75" customHeight="1">
      <c r="A39" s="109">
        <v>14</v>
      </c>
      <c r="B39" s="122" t="s">
        <v>28</v>
      </c>
      <c r="C39" s="123"/>
      <c r="D39" s="124"/>
      <c r="E39" s="46"/>
      <c r="F39" s="46"/>
      <c r="G39" s="46"/>
      <c r="H39" s="46">
        <f t="shared" ref="H39:I40" si="13">H42</f>
        <v>32500</v>
      </c>
      <c r="I39" s="46">
        <f t="shared" si="13"/>
        <v>30500</v>
      </c>
      <c r="J39" s="46">
        <f>J42</f>
        <v>63000</v>
      </c>
      <c r="K39" s="47" t="s">
        <v>4</v>
      </c>
    </row>
    <row r="40" spans="1:11" ht="15.75">
      <c r="A40" s="110"/>
      <c r="B40" s="125"/>
      <c r="C40" s="126"/>
      <c r="D40" s="127"/>
      <c r="E40" s="46"/>
      <c r="F40" s="46"/>
      <c r="G40" s="46"/>
      <c r="H40" s="46">
        <f t="shared" si="13"/>
        <v>18000</v>
      </c>
      <c r="I40" s="46">
        <f t="shared" si="13"/>
        <v>16000</v>
      </c>
      <c r="J40" s="46">
        <f>J43</f>
        <v>34000</v>
      </c>
      <c r="K40" s="47" t="s">
        <v>5</v>
      </c>
    </row>
    <row r="41" spans="1:11" ht="31.5">
      <c r="A41" s="111"/>
      <c r="B41" s="128"/>
      <c r="C41" s="129"/>
      <c r="D41" s="130"/>
      <c r="E41" s="46"/>
      <c r="F41" s="46"/>
      <c r="G41" s="46"/>
      <c r="H41" s="46">
        <f>H44</f>
        <v>14500</v>
      </c>
      <c r="I41" s="53">
        <f>I44</f>
        <v>14500</v>
      </c>
      <c r="J41" s="46">
        <f>J44</f>
        <v>29000</v>
      </c>
      <c r="K41" s="47" t="s">
        <v>29</v>
      </c>
    </row>
    <row r="42" spans="1:11" ht="15.75" customHeight="1">
      <c r="A42" s="109">
        <v>15</v>
      </c>
      <c r="B42" s="122" t="s">
        <v>43</v>
      </c>
      <c r="C42" s="123"/>
      <c r="D42" s="124"/>
      <c r="E42" s="46"/>
      <c r="F42" s="46"/>
      <c r="G42" s="46"/>
      <c r="H42" s="46">
        <f t="shared" ref="H42:I43" si="14">H45+H47+H50</f>
        <v>32500</v>
      </c>
      <c r="I42" s="46">
        <f t="shared" si="14"/>
        <v>30500</v>
      </c>
      <c r="J42" s="46">
        <f>J45+J47+J50</f>
        <v>63000</v>
      </c>
      <c r="K42" s="47" t="s">
        <v>4</v>
      </c>
    </row>
    <row r="43" spans="1:11" ht="15.75">
      <c r="A43" s="110"/>
      <c r="B43" s="125"/>
      <c r="C43" s="126"/>
      <c r="D43" s="127"/>
      <c r="E43" s="46"/>
      <c r="F43" s="46"/>
      <c r="G43" s="46"/>
      <c r="H43" s="46">
        <f t="shared" si="14"/>
        <v>18000</v>
      </c>
      <c r="I43" s="46">
        <f t="shared" si="14"/>
        <v>16000</v>
      </c>
      <c r="J43" s="46">
        <f>J46+J48+J51</f>
        <v>34000</v>
      </c>
      <c r="K43" s="47" t="s">
        <v>5</v>
      </c>
    </row>
    <row r="44" spans="1:11" ht="31.5" hidden="1">
      <c r="A44" s="111"/>
      <c r="B44" s="128"/>
      <c r="C44" s="129"/>
      <c r="D44" s="130"/>
      <c r="E44" s="46"/>
      <c r="F44" s="46"/>
      <c r="G44" s="46"/>
      <c r="H44" s="46">
        <f>H49</f>
        <v>14500</v>
      </c>
      <c r="I44" s="53">
        <f>I49</f>
        <v>14500</v>
      </c>
      <c r="J44" s="46">
        <f>J49</f>
        <v>29000</v>
      </c>
      <c r="K44" s="47" t="s">
        <v>29</v>
      </c>
    </row>
    <row r="45" spans="1:11" ht="15.75">
      <c r="A45" s="100">
        <v>16</v>
      </c>
      <c r="B45" s="101" t="s">
        <v>30</v>
      </c>
      <c r="C45" s="102">
        <v>2018</v>
      </c>
      <c r="D45" s="104" t="s">
        <v>6</v>
      </c>
      <c r="E45" s="46"/>
      <c r="F45" s="46"/>
      <c r="G45" s="46"/>
      <c r="H45" s="46">
        <v>500</v>
      </c>
      <c r="I45" s="46"/>
      <c r="J45" s="46">
        <f t="shared" ref="J45:J51" si="15">E45+F45+G45+H45+I45</f>
        <v>500</v>
      </c>
      <c r="K45" s="47" t="s">
        <v>4</v>
      </c>
    </row>
    <row r="46" spans="1:11" ht="99" customHeight="1">
      <c r="A46" s="100"/>
      <c r="B46" s="101"/>
      <c r="C46" s="103"/>
      <c r="D46" s="104"/>
      <c r="E46" s="46"/>
      <c r="F46" s="46"/>
      <c r="G46" s="46"/>
      <c r="H46" s="46">
        <v>500</v>
      </c>
      <c r="I46" s="46"/>
      <c r="J46" s="46">
        <f t="shared" si="15"/>
        <v>500</v>
      </c>
      <c r="K46" s="47" t="s">
        <v>5</v>
      </c>
    </row>
    <row r="47" spans="1:11" ht="15.75">
      <c r="A47" s="100">
        <v>17</v>
      </c>
      <c r="B47" s="101" t="s">
        <v>31</v>
      </c>
      <c r="C47" s="104" t="s">
        <v>78</v>
      </c>
      <c r="D47" s="104" t="s">
        <v>6</v>
      </c>
      <c r="E47" s="46"/>
      <c r="F47" s="46"/>
      <c r="G47" s="49"/>
      <c r="H47" s="49">
        <v>29000</v>
      </c>
      <c r="I47" s="52">
        <v>29000</v>
      </c>
      <c r="J47" s="49">
        <f t="shared" si="15"/>
        <v>58000</v>
      </c>
      <c r="K47" s="47" t="s">
        <v>4</v>
      </c>
    </row>
    <row r="48" spans="1:11" ht="15.75">
      <c r="A48" s="100"/>
      <c r="B48" s="101"/>
      <c r="C48" s="104"/>
      <c r="D48" s="104"/>
      <c r="E48" s="46"/>
      <c r="F48" s="46"/>
      <c r="G48" s="49"/>
      <c r="H48" s="49">
        <v>14500</v>
      </c>
      <c r="I48" s="52">
        <v>14500</v>
      </c>
      <c r="J48" s="49">
        <f t="shared" si="15"/>
        <v>29000</v>
      </c>
      <c r="K48" s="47" t="s">
        <v>5</v>
      </c>
    </row>
    <row r="49" spans="1:11" ht="35.25" customHeight="1">
      <c r="A49" s="100"/>
      <c r="B49" s="101"/>
      <c r="C49" s="104"/>
      <c r="D49" s="104"/>
      <c r="E49" s="46"/>
      <c r="F49" s="46"/>
      <c r="G49" s="49"/>
      <c r="H49" s="49">
        <v>14500</v>
      </c>
      <c r="I49" s="52">
        <v>14500</v>
      </c>
      <c r="J49" s="49">
        <f t="shared" si="15"/>
        <v>29000</v>
      </c>
      <c r="K49" s="47" t="s">
        <v>29</v>
      </c>
    </row>
    <row r="50" spans="1:11" ht="15.75">
      <c r="A50" s="100">
        <v>18</v>
      </c>
      <c r="B50" s="101" t="s">
        <v>59</v>
      </c>
      <c r="C50" s="104" t="s">
        <v>78</v>
      </c>
      <c r="D50" s="104" t="s">
        <v>6</v>
      </c>
      <c r="E50" s="46"/>
      <c r="F50" s="46"/>
      <c r="G50" s="46"/>
      <c r="H50" s="46">
        <v>3000</v>
      </c>
      <c r="I50" s="46">
        <v>1500</v>
      </c>
      <c r="J50" s="46">
        <f t="shared" si="15"/>
        <v>4500</v>
      </c>
      <c r="K50" s="47" t="s">
        <v>4</v>
      </c>
    </row>
    <row r="51" spans="1:11" ht="66" customHeight="1">
      <c r="A51" s="100"/>
      <c r="B51" s="101"/>
      <c r="C51" s="104"/>
      <c r="D51" s="104"/>
      <c r="E51" s="46"/>
      <c r="F51" s="46"/>
      <c r="G51" s="46"/>
      <c r="H51" s="46">
        <v>3000</v>
      </c>
      <c r="I51" s="46">
        <v>1500</v>
      </c>
      <c r="J51" s="46">
        <f t="shared" si="15"/>
        <v>4500</v>
      </c>
      <c r="K51" s="47" t="s">
        <v>5</v>
      </c>
    </row>
    <row r="52" spans="1:11" ht="15.75" customHeight="1">
      <c r="A52" s="100">
        <v>19</v>
      </c>
      <c r="B52" s="131" t="s">
        <v>40</v>
      </c>
      <c r="C52" s="132"/>
      <c r="D52" s="133"/>
      <c r="E52" s="46"/>
      <c r="F52" s="46"/>
      <c r="G52" s="46"/>
      <c r="H52" s="51">
        <f>H54</f>
        <v>6000</v>
      </c>
      <c r="I52" s="46"/>
      <c r="J52" s="46">
        <f>J54</f>
        <v>6000</v>
      </c>
      <c r="K52" s="47" t="s">
        <v>4</v>
      </c>
    </row>
    <row r="53" spans="1:11" ht="32.25" customHeight="1">
      <c r="A53" s="100"/>
      <c r="B53" s="134"/>
      <c r="C53" s="135"/>
      <c r="D53" s="136"/>
      <c r="E53" s="46"/>
      <c r="F53" s="46"/>
      <c r="G53" s="46"/>
      <c r="H53" s="51">
        <f>H55</f>
        <v>6000</v>
      </c>
      <c r="I53" s="46"/>
      <c r="J53" s="46">
        <f>J55</f>
        <v>6000</v>
      </c>
      <c r="K53" s="47" t="s">
        <v>5</v>
      </c>
    </row>
    <row r="54" spans="1:11" ht="15.75" customHeight="1">
      <c r="A54" s="100">
        <v>20</v>
      </c>
      <c r="B54" s="131" t="s">
        <v>42</v>
      </c>
      <c r="C54" s="132"/>
      <c r="D54" s="133"/>
      <c r="E54" s="46"/>
      <c r="F54" s="46"/>
      <c r="G54" s="46"/>
      <c r="H54" s="51">
        <f>H55</f>
        <v>6000</v>
      </c>
      <c r="I54" s="46"/>
      <c r="J54" s="46">
        <f>J56+J58</f>
        <v>6000</v>
      </c>
      <c r="K54" s="47" t="s">
        <v>4</v>
      </c>
    </row>
    <row r="55" spans="1:11" ht="31.5" customHeight="1">
      <c r="A55" s="100"/>
      <c r="B55" s="134"/>
      <c r="C55" s="135"/>
      <c r="D55" s="136"/>
      <c r="E55" s="46"/>
      <c r="F55" s="46"/>
      <c r="G55" s="46"/>
      <c r="H55" s="51">
        <f>H57+H59</f>
        <v>6000</v>
      </c>
      <c r="I55" s="46"/>
      <c r="J55" s="46">
        <f>J57+J59</f>
        <v>6000</v>
      </c>
      <c r="K55" s="47" t="s">
        <v>5</v>
      </c>
    </row>
    <row r="56" spans="1:11" ht="15.75">
      <c r="A56" s="100">
        <v>21</v>
      </c>
      <c r="B56" s="101" t="s">
        <v>41</v>
      </c>
      <c r="C56" s="102">
        <v>2018</v>
      </c>
      <c r="D56" s="104" t="s">
        <v>6</v>
      </c>
      <c r="E56" s="46"/>
      <c r="F56" s="46"/>
      <c r="G56" s="46"/>
      <c r="H56" s="51">
        <v>3000</v>
      </c>
      <c r="I56" s="46"/>
      <c r="J56" s="46">
        <f t="shared" ref="J56:J59" si="16">E56+F56+G56+H56+I56</f>
        <v>3000</v>
      </c>
      <c r="K56" s="47" t="s">
        <v>4</v>
      </c>
    </row>
    <row r="57" spans="1:11" ht="79.5" customHeight="1">
      <c r="A57" s="100"/>
      <c r="B57" s="101"/>
      <c r="C57" s="103"/>
      <c r="D57" s="104"/>
      <c r="E57" s="46"/>
      <c r="F57" s="46"/>
      <c r="G57" s="46"/>
      <c r="H57" s="51">
        <v>3000</v>
      </c>
      <c r="I57" s="46"/>
      <c r="J57" s="46">
        <f t="shared" si="16"/>
        <v>3000</v>
      </c>
      <c r="K57" s="47" t="s">
        <v>5</v>
      </c>
    </row>
    <row r="58" spans="1:11" ht="15.75">
      <c r="A58" s="100">
        <v>22</v>
      </c>
      <c r="B58" s="101" t="s">
        <v>68</v>
      </c>
      <c r="C58" s="102">
        <v>2018</v>
      </c>
      <c r="D58" s="104" t="s">
        <v>6</v>
      </c>
      <c r="E58" s="46"/>
      <c r="F58" s="49"/>
      <c r="G58" s="46"/>
      <c r="H58" s="51">
        <v>3000</v>
      </c>
      <c r="I58" s="46"/>
      <c r="J58" s="46">
        <f t="shared" si="16"/>
        <v>3000</v>
      </c>
      <c r="K58" s="47" t="s">
        <v>4</v>
      </c>
    </row>
    <row r="59" spans="1:11" ht="94.5" customHeight="1">
      <c r="A59" s="100"/>
      <c r="B59" s="101"/>
      <c r="C59" s="103"/>
      <c r="D59" s="104"/>
      <c r="E59" s="46"/>
      <c r="F59" s="49"/>
      <c r="G59" s="46"/>
      <c r="H59" s="51">
        <v>3000</v>
      </c>
      <c r="I59" s="46"/>
      <c r="J59" s="46">
        <f t="shared" si="16"/>
        <v>3000</v>
      </c>
      <c r="K59" s="47" t="s">
        <v>5</v>
      </c>
    </row>
    <row r="60" spans="1:11" ht="15.75" customHeight="1">
      <c r="A60" s="100">
        <v>23</v>
      </c>
      <c r="B60" s="131" t="s">
        <v>36</v>
      </c>
      <c r="C60" s="132"/>
      <c r="D60" s="133"/>
      <c r="E60" s="11">
        <f t="shared" ref="E60:J60" si="17">E64+E73</f>
        <v>33578.6</v>
      </c>
      <c r="F60" s="11">
        <f t="shared" si="17"/>
        <v>2749.7</v>
      </c>
      <c r="G60" s="12">
        <f t="shared" si="17"/>
        <v>510</v>
      </c>
      <c r="H60" s="12">
        <f t="shared" si="17"/>
        <v>1700</v>
      </c>
      <c r="I60" s="12">
        <f t="shared" si="17"/>
        <v>1700</v>
      </c>
      <c r="J60" s="11">
        <f t="shared" si="17"/>
        <v>40238.299999999996</v>
      </c>
      <c r="K60" s="47" t="s">
        <v>4</v>
      </c>
    </row>
    <row r="61" spans="1:11" ht="15.75">
      <c r="A61" s="100"/>
      <c r="B61" s="137"/>
      <c r="C61" s="138"/>
      <c r="D61" s="139"/>
      <c r="E61" s="49">
        <f>E74</f>
        <v>20593.5</v>
      </c>
      <c r="F61" s="12"/>
      <c r="G61" s="12"/>
      <c r="H61" s="12"/>
      <c r="I61" s="12"/>
      <c r="J61" s="49">
        <f>J74</f>
        <v>20593.5</v>
      </c>
      <c r="K61" s="47" t="s">
        <v>34</v>
      </c>
    </row>
    <row r="62" spans="1:11" ht="15.75">
      <c r="A62" s="100"/>
      <c r="B62" s="137"/>
      <c r="C62" s="138"/>
      <c r="D62" s="139"/>
      <c r="E62" s="11">
        <f>E75</f>
        <v>6321.7</v>
      </c>
      <c r="F62" s="12"/>
      <c r="G62" s="12"/>
      <c r="H62" s="12"/>
      <c r="I62" s="12"/>
      <c r="J62" s="13">
        <f>J75</f>
        <v>6321.7</v>
      </c>
      <c r="K62" s="47" t="s">
        <v>33</v>
      </c>
    </row>
    <row r="63" spans="1:11" ht="15.75">
      <c r="A63" s="100"/>
      <c r="B63" s="134"/>
      <c r="C63" s="135"/>
      <c r="D63" s="136"/>
      <c r="E63" s="11">
        <f t="shared" ref="E63:J63" si="18">E65+E76</f>
        <v>6663.4</v>
      </c>
      <c r="F63" s="11">
        <f t="shared" si="18"/>
        <v>2749.7</v>
      </c>
      <c r="G63" s="12">
        <f t="shared" si="18"/>
        <v>510</v>
      </c>
      <c r="H63" s="12">
        <f t="shared" si="18"/>
        <v>1700</v>
      </c>
      <c r="I63" s="12">
        <f t="shared" si="18"/>
        <v>1700</v>
      </c>
      <c r="J63" s="13">
        <f t="shared" si="18"/>
        <v>13323.099999999999</v>
      </c>
      <c r="K63" s="47" t="s">
        <v>5</v>
      </c>
    </row>
    <row r="64" spans="1:11" ht="15.75" customHeight="1">
      <c r="A64" s="100">
        <v>24</v>
      </c>
      <c r="B64" s="131" t="s">
        <v>46</v>
      </c>
      <c r="C64" s="132"/>
      <c r="D64" s="133"/>
      <c r="E64" s="49">
        <f t="shared" ref="E64:J64" si="19">E66+E68+E71</f>
        <v>225</v>
      </c>
      <c r="F64" s="49">
        <f t="shared" si="19"/>
        <v>450</v>
      </c>
      <c r="G64" s="49">
        <f t="shared" si="19"/>
        <v>510</v>
      </c>
      <c r="H64" s="49">
        <f t="shared" si="19"/>
        <v>1700</v>
      </c>
      <c r="I64" s="49">
        <f t="shared" si="19"/>
        <v>1700</v>
      </c>
      <c r="J64" s="49">
        <f t="shared" si="19"/>
        <v>4585</v>
      </c>
      <c r="K64" s="47" t="s">
        <v>4</v>
      </c>
    </row>
    <row r="65" spans="1:11" ht="15.75">
      <c r="A65" s="100"/>
      <c r="B65" s="134"/>
      <c r="C65" s="135"/>
      <c r="D65" s="136"/>
      <c r="E65" s="49">
        <f>E67+E69+E70+E72</f>
        <v>225</v>
      </c>
      <c r="F65" s="55">
        <f t="shared" ref="F65:J65" si="20">F67+F69+F70+F72</f>
        <v>450</v>
      </c>
      <c r="G65" s="55">
        <f t="shared" si="20"/>
        <v>510</v>
      </c>
      <c r="H65" s="55">
        <f t="shared" si="20"/>
        <v>1700</v>
      </c>
      <c r="I65" s="55">
        <f t="shared" si="20"/>
        <v>1700</v>
      </c>
      <c r="J65" s="55">
        <f t="shared" si="20"/>
        <v>4585</v>
      </c>
      <c r="K65" s="47" t="s">
        <v>5</v>
      </c>
    </row>
    <row r="66" spans="1:11" ht="15.75" customHeight="1">
      <c r="A66" s="100">
        <v>25</v>
      </c>
      <c r="B66" s="101" t="s">
        <v>70</v>
      </c>
      <c r="C66" s="102" t="s">
        <v>15</v>
      </c>
      <c r="D66" s="102" t="s">
        <v>74</v>
      </c>
      <c r="E66" s="49">
        <v>100</v>
      </c>
      <c r="F66" s="49">
        <v>350</v>
      </c>
      <c r="G66" s="49">
        <v>360</v>
      </c>
      <c r="H66" s="49">
        <v>1000</v>
      </c>
      <c r="I66" s="49">
        <v>1000</v>
      </c>
      <c r="J66" s="49">
        <f t="shared" ref="J66:J82" si="21">E66+F66+G66+H66+I66</f>
        <v>2810</v>
      </c>
      <c r="K66" s="47" t="s">
        <v>4</v>
      </c>
    </row>
    <row r="67" spans="1:11" ht="66.75" customHeight="1">
      <c r="A67" s="100"/>
      <c r="B67" s="101"/>
      <c r="C67" s="108"/>
      <c r="D67" s="103"/>
      <c r="E67" s="49">
        <v>100</v>
      </c>
      <c r="F67" s="49">
        <v>350</v>
      </c>
      <c r="G67" s="49">
        <v>360</v>
      </c>
      <c r="H67" s="49">
        <v>1000</v>
      </c>
      <c r="I67" s="49">
        <v>1000</v>
      </c>
      <c r="J67" s="49">
        <f t="shared" si="21"/>
        <v>2810</v>
      </c>
      <c r="K67" s="47" t="s">
        <v>5</v>
      </c>
    </row>
    <row r="68" spans="1:11" ht="15.75" customHeight="1">
      <c r="A68" s="109">
        <v>26</v>
      </c>
      <c r="B68" s="102" t="s">
        <v>47</v>
      </c>
      <c r="C68" s="102" t="s">
        <v>15</v>
      </c>
      <c r="D68" s="140" t="s">
        <v>32</v>
      </c>
      <c r="E68" s="49">
        <v>100</v>
      </c>
      <c r="F68" s="49">
        <v>100</v>
      </c>
      <c r="G68" s="49">
        <v>100</v>
      </c>
      <c r="H68" s="49">
        <v>500</v>
      </c>
      <c r="I68" s="49">
        <v>500</v>
      </c>
      <c r="J68" s="49">
        <f t="shared" si="21"/>
        <v>1300</v>
      </c>
      <c r="K68" s="47" t="s">
        <v>4</v>
      </c>
    </row>
    <row r="69" spans="1:11" ht="47.25" customHeight="1">
      <c r="A69" s="110"/>
      <c r="B69" s="108"/>
      <c r="C69" s="108"/>
      <c r="D69" s="141"/>
      <c r="E69" s="49">
        <v>100</v>
      </c>
      <c r="F69" s="55">
        <v>100</v>
      </c>
      <c r="G69" s="55"/>
      <c r="H69" s="49"/>
      <c r="I69" s="49"/>
      <c r="J69" s="49">
        <f t="shared" si="21"/>
        <v>200</v>
      </c>
      <c r="K69" s="47" t="s">
        <v>5</v>
      </c>
    </row>
    <row r="70" spans="1:11" ht="47.25" customHeight="1">
      <c r="A70" s="111"/>
      <c r="B70" s="103"/>
      <c r="C70" s="103"/>
      <c r="D70" s="54" t="s">
        <v>6</v>
      </c>
      <c r="E70" s="55"/>
      <c r="F70" s="55"/>
      <c r="G70" s="55">
        <v>100</v>
      </c>
      <c r="H70" s="55">
        <v>500</v>
      </c>
      <c r="I70" s="55">
        <v>500</v>
      </c>
      <c r="J70" s="55">
        <f t="shared" si="21"/>
        <v>1100</v>
      </c>
      <c r="K70" s="54" t="s">
        <v>5</v>
      </c>
    </row>
    <row r="71" spans="1:11" ht="15.75">
      <c r="A71" s="100">
        <v>27</v>
      </c>
      <c r="B71" s="101" t="s">
        <v>48</v>
      </c>
      <c r="C71" s="104" t="s">
        <v>15</v>
      </c>
      <c r="D71" s="104" t="s">
        <v>6</v>
      </c>
      <c r="E71" s="49">
        <v>25</v>
      </c>
      <c r="F71" s="49"/>
      <c r="G71" s="49">
        <v>50</v>
      </c>
      <c r="H71" s="49">
        <v>200</v>
      </c>
      <c r="I71" s="49">
        <v>200</v>
      </c>
      <c r="J71" s="49">
        <f t="shared" si="21"/>
        <v>475</v>
      </c>
      <c r="K71" s="47" t="s">
        <v>4</v>
      </c>
    </row>
    <row r="72" spans="1:11" ht="63" customHeight="1">
      <c r="A72" s="100"/>
      <c r="B72" s="101"/>
      <c r="C72" s="104"/>
      <c r="D72" s="104"/>
      <c r="E72" s="49">
        <v>25</v>
      </c>
      <c r="F72" s="49"/>
      <c r="G72" s="49">
        <v>50</v>
      </c>
      <c r="H72" s="49">
        <v>200</v>
      </c>
      <c r="I72" s="49">
        <v>200</v>
      </c>
      <c r="J72" s="49">
        <f t="shared" si="21"/>
        <v>475</v>
      </c>
      <c r="K72" s="47" t="s">
        <v>5</v>
      </c>
    </row>
    <row r="73" spans="1:11" ht="15.75" customHeight="1">
      <c r="A73" s="100">
        <v>28</v>
      </c>
      <c r="B73" s="131" t="s">
        <v>37</v>
      </c>
      <c r="C73" s="132"/>
      <c r="D73" s="133"/>
      <c r="E73" s="11">
        <f>E77+E81</f>
        <v>33353.599999999999</v>
      </c>
      <c r="F73" s="11">
        <f>F77+F81</f>
        <v>2299.6999999999998</v>
      </c>
      <c r="G73" s="11"/>
      <c r="H73" s="11"/>
      <c r="I73" s="11"/>
      <c r="J73" s="11">
        <f>J77+J81</f>
        <v>35653.299999999996</v>
      </c>
      <c r="K73" s="47" t="s">
        <v>4</v>
      </c>
    </row>
    <row r="74" spans="1:11" ht="15.75">
      <c r="A74" s="100"/>
      <c r="B74" s="137"/>
      <c r="C74" s="138"/>
      <c r="D74" s="139"/>
      <c r="E74" s="49">
        <f>E78</f>
        <v>20593.5</v>
      </c>
      <c r="F74" s="49">
        <f>F78</f>
        <v>0</v>
      </c>
      <c r="G74" s="49"/>
      <c r="H74" s="49"/>
      <c r="I74" s="49"/>
      <c r="J74" s="49">
        <f>J78</f>
        <v>20593.5</v>
      </c>
      <c r="K74" s="47" t="s">
        <v>34</v>
      </c>
    </row>
    <row r="75" spans="1:11" ht="15.75">
      <c r="A75" s="100"/>
      <c r="B75" s="137"/>
      <c r="C75" s="138"/>
      <c r="D75" s="139"/>
      <c r="E75" s="11">
        <f>E79</f>
        <v>6321.7</v>
      </c>
      <c r="F75" s="11">
        <f>F79</f>
        <v>0</v>
      </c>
      <c r="G75" s="13"/>
      <c r="H75" s="13"/>
      <c r="I75" s="13"/>
      <c r="J75" s="13">
        <f>J79</f>
        <v>6321.7</v>
      </c>
      <c r="K75" s="47" t="s">
        <v>33</v>
      </c>
    </row>
    <row r="76" spans="1:11" ht="15.75">
      <c r="A76" s="100"/>
      <c r="B76" s="134"/>
      <c r="C76" s="135"/>
      <c r="D76" s="136"/>
      <c r="E76" s="11">
        <f>E80+E82</f>
        <v>6438.4</v>
      </c>
      <c r="F76" s="11">
        <f>F80+F82</f>
        <v>2299.6999999999998</v>
      </c>
      <c r="G76" s="13"/>
      <c r="H76" s="13"/>
      <c r="I76" s="13"/>
      <c r="J76" s="13">
        <f>J80+J82</f>
        <v>8738.0999999999985</v>
      </c>
      <c r="K76" s="47" t="s">
        <v>5</v>
      </c>
    </row>
    <row r="77" spans="1:11" ht="15.75">
      <c r="A77" s="100">
        <v>29</v>
      </c>
      <c r="B77" s="101" t="s">
        <v>38</v>
      </c>
      <c r="C77" s="102" t="s">
        <v>35</v>
      </c>
      <c r="D77" s="104" t="s">
        <v>6</v>
      </c>
      <c r="E77" s="27">
        <f>E78+E79+E80</f>
        <v>33269.599999999999</v>
      </c>
      <c r="F77" s="28">
        <f>F78+F79+F80</f>
        <v>2124.6999999999998</v>
      </c>
      <c r="G77" s="46"/>
      <c r="H77" s="46"/>
      <c r="I77" s="46"/>
      <c r="J77" s="10">
        <f>E77+F77+G77+H77+I77</f>
        <v>35394.299999999996</v>
      </c>
      <c r="K77" s="47" t="s">
        <v>4</v>
      </c>
    </row>
    <row r="78" spans="1:11" ht="15.75">
      <c r="A78" s="100"/>
      <c r="B78" s="101"/>
      <c r="C78" s="108"/>
      <c r="D78" s="104"/>
      <c r="E78" s="49">
        <v>20593.5</v>
      </c>
      <c r="F78" s="49"/>
      <c r="G78" s="46"/>
      <c r="H78" s="46"/>
      <c r="I78" s="46"/>
      <c r="J78" s="46">
        <f t="shared" si="21"/>
        <v>20593.5</v>
      </c>
      <c r="K78" s="47" t="s">
        <v>34</v>
      </c>
    </row>
    <row r="79" spans="1:11" ht="15.75">
      <c r="A79" s="100"/>
      <c r="B79" s="101"/>
      <c r="C79" s="108"/>
      <c r="D79" s="104"/>
      <c r="E79" s="11">
        <v>6321.7</v>
      </c>
      <c r="F79" s="49"/>
      <c r="G79" s="46"/>
      <c r="H79" s="46"/>
      <c r="I79" s="46"/>
      <c r="J79" s="46">
        <f t="shared" si="21"/>
        <v>6321.7</v>
      </c>
      <c r="K79" s="47" t="s">
        <v>33</v>
      </c>
    </row>
    <row r="80" spans="1:11" ht="15.75">
      <c r="A80" s="100"/>
      <c r="B80" s="101"/>
      <c r="C80" s="103"/>
      <c r="D80" s="104"/>
      <c r="E80" s="11">
        <v>6354.4</v>
      </c>
      <c r="F80" s="49">
        <v>2124.6999999999998</v>
      </c>
      <c r="G80" s="46"/>
      <c r="H80" s="46"/>
      <c r="I80" s="46"/>
      <c r="J80" s="46">
        <f t="shared" si="21"/>
        <v>8479.0999999999985</v>
      </c>
      <c r="K80" s="47" t="s">
        <v>5</v>
      </c>
    </row>
    <row r="81" spans="1:11" ht="15.75">
      <c r="A81" s="120">
        <v>30</v>
      </c>
      <c r="B81" s="119" t="s">
        <v>39</v>
      </c>
      <c r="C81" s="121" t="s">
        <v>35</v>
      </c>
      <c r="D81" s="121" t="s">
        <v>6</v>
      </c>
      <c r="E81" s="49">
        <v>84</v>
      </c>
      <c r="F81" s="49">
        <v>175</v>
      </c>
      <c r="G81" s="49"/>
      <c r="H81" s="49"/>
      <c r="I81" s="49"/>
      <c r="J81" s="49">
        <f t="shared" si="21"/>
        <v>259</v>
      </c>
      <c r="K81" s="50" t="s">
        <v>4</v>
      </c>
    </row>
    <row r="82" spans="1:11" ht="31.5" customHeight="1">
      <c r="A82" s="120"/>
      <c r="B82" s="119"/>
      <c r="C82" s="121"/>
      <c r="D82" s="121"/>
      <c r="E82" s="49">
        <v>84</v>
      </c>
      <c r="F82" s="49">
        <v>175</v>
      </c>
      <c r="G82" s="49"/>
      <c r="H82" s="49"/>
      <c r="I82" s="49"/>
      <c r="J82" s="49">
        <f t="shared" si="21"/>
        <v>259</v>
      </c>
      <c r="K82" s="50" t="s">
        <v>5</v>
      </c>
    </row>
    <row r="83" spans="1:11" ht="15.75" customHeight="1">
      <c r="A83" s="100">
        <v>31</v>
      </c>
      <c r="B83" s="131" t="s">
        <v>69</v>
      </c>
      <c r="C83" s="132"/>
      <c r="D83" s="133"/>
      <c r="E83" s="46"/>
      <c r="F83" s="46"/>
      <c r="G83" s="46"/>
      <c r="H83" s="55">
        <f t="shared" ref="H83:J84" si="22">H85</f>
        <v>300</v>
      </c>
      <c r="I83" s="46">
        <f t="shared" si="22"/>
        <v>300</v>
      </c>
      <c r="J83" s="46">
        <f t="shared" si="22"/>
        <v>600</v>
      </c>
      <c r="K83" s="47" t="s">
        <v>4</v>
      </c>
    </row>
    <row r="84" spans="1:11" ht="15.75">
      <c r="A84" s="100"/>
      <c r="B84" s="134"/>
      <c r="C84" s="135"/>
      <c r="D84" s="136"/>
      <c r="E84" s="46"/>
      <c r="F84" s="46"/>
      <c r="G84" s="46"/>
      <c r="H84" s="55">
        <f t="shared" si="22"/>
        <v>300</v>
      </c>
      <c r="I84" s="46">
        <f t="shared" si="22"/>
        <v>300</v>
      </c>
      <c r="J84" s="46">
        <f t="shared" si="22"/>
        <v>600</v>
      </c>
      <c r="K84" s="47" t="s">
        <v>5</v>
      </c>
    </row>
    <row r="85" spans="1:11" ht="15.75" customHeight="1">
      <c r="A85" s="100">
        <v>32</v>
      </c>
      <c r="B85" s="131" t="s">
        <v>71</v>
      </c>
      <c r="C85" s="132"/>
      <c r="D85" s="133"/>
      <c r="E85" s="46"/>
      <c r="F85" s="46"/>
      <c r="G85" s="46"/>
      <c r="H85" s="55">
        <f t="shared" ref="H85:J85" si="23">H86</f>
        <v>300</v>
      </c>
      <c r="I85" s="46">
        <f t="shared" si="23"/>
        <v>300</v>
      </c>
      <c r="J85" s="46">
        <f t="shared" si="23"/>
        <v>600</v>
      </c>
      <c r="K85" s="47" t="s">
        <v>4</v>
      </c>
    </row>
    <row r="86" spans="1:11" ht="15.75">
      <c r="A86" s="100"/>
      <c r="B86" s="134"/>
      <c r="C86" s="135"/>
      <c r="D86" s="136"/>
      <c r="E86" s="46"/>
      <c r="F86" s="46"/>
      <c r="G86" s="46"/>
      <c r="H86" s="55">
        <f>H88</f>
        <v>300</v>
      </c>
      <c r="I86" s="46">
        <f>I88</f>
        <v>300</v>
      </c>
      <c r="J86" s="46">
        <f>J88</f>
        <v>600</v>
      </c>
      <c r="K86" s="47" t="s">
        <v>5</v>
      </c>
    </row>
    <row r="87" spans="1:11" ht="15.75">
      <c r="A87" s="100">
        <v>33</v>
      </c>
      <c r="B87" s="101" t="s">
        <v>72</v>
      </c>
      <c r="C87" s="102" t="s">
        <v>78</v>
      </c>
      <c r="D87" s="104" t="s">
        <v>6</v>
      </c>
      <c r="E87" s="46"/>
      <c r="F87" s="46"/>
      <c r="G87" s="46"/>
      <c r="H87" s="55">
        <v>300</v>
      </c>
      <c r="I87" s="46">
        <v>300</v>
      </c>
      <c r="J87" s="46">
        <f t="shared" ref="J87:J88" si="24">E87+F87+G87+H87+I87</f>
        <v>600</v>
      </c>
      <c r="K87" s="47" t="s">
        <v>4</v>
      </c>
    </row>
    <row r="88" spans="1:11" ht="80.25" customHeight="1">
      <c r="A88" s="100"/>
      <c r="B88" s="101"/>
      <c r="C88" s="103"/>
      <c r="D88" s="104"/>
      <c r="E88" s="46"/>
      <c r="F88" s="46"/>
      <c r="G88" s="46"/>
      <c r="H88" s="55">
        <v>300</v>
      </c>
      <c r="I88" s="46">
        <v>300</v>
      </c>
      <c r="J88" s="46">
        <f t="shared" si="24"/>
        <v>600</v>
      </c>
      <c r="K88" s="47" t="s">
        <v>5</v>
      </c>
    </row>
    <row r="89" spans="1:11" ht="15.75">
      <c r="A89" s="33"/>
      <c r="B89" s="34"/>
      <c r="C89" s="35"/>
      <c r="D89" s="35"/>
      <c r="E89" s="33"/>
      <c r="F89" s="33"/>
      <c r="G89" s="33"/>
      <c r="H89" s="33"/>
      <c r="I89" s="33"/>
      <c r="J89" s="33"/>
      <c r="K89" s="35"/>
    </row>
    <row r="90" spans="1:11" ht="15.75">
      <c r="A90" s="33"/>
      <c r="B90" s="34"/>
      <c r="C90" s="35"/>
      <c r="D90" s="35"/>
      <c r="E90" s="33"/>
      <c r="F90" s="33"/>
      <c r="G90" s="33"/>
      <c r="H90" s="33"/>
      <c r="I90" s="33"/>
      <c r="J90" s="33"/>
      <c r="K90" s="35"/>
    </row>
    <row r="91" spans="1:11" ht="15.75">
      <c r="A91" s="33"/>
      <c r="B91" s="34"/>
      <c r="C91" s="35"/>
      <c r="D91" s="35"/>
      <c r="E91" s="33"/>
      <c r="F91" s="33"/>
      <c r="G91" s="33"/>
      <c r="H91" s="33"/>
      <c r="I91" s="33"/>
      <c r="J91" s="33"/>
      <c r="K91" s="35"/>
    </row>
    <row r="92" spans="1:11" ht="15.75" customHeight="1">
      <c r="B92" s="4"/>
      <c r="C92" s="4"/>
      <c r="D92" s="104" t="s">
        <v>17</v>
      </c>
      <c r="E92" s="100" t="s">
        <v>0</v>
      </c>
      <c r="F92" s="100"/>
      <c r="G92" s="100"/>
      <c r="H92" s="100"/>
      <c r="I92" s="100"/>
      <c r="J92" s="100"/>
    </row>
    <row r="93" spans="1:11" ht="15.75" customHeight="1">
      <c r="B93" s="4"/>
      <c r="C93" s="4"/>
      <c r="D93" s="104"/>
      <c r="E93" s="46" t="s">
        <v>2</v>
      </c>
      <c r="F93" s="46" t="s">
        <v>11</v>
      </c>
      <c r="G93" s="46" t="s">
        <v>12</v>
      </c>
      <c r="H93" s="46" t="s">
        <v>13</v>
      </c>
      <c r="I93" s="46" t="s">
        <v>14</v>
      </c>
      <c r="J93" s="46" t="s">
        <v>18</v>
      </c>
    </row>
    <row r="94" spans="1:11" ht="15.75" customHeight="1">
      <c r="B94" s="4"/>
      <c r="C94" s="4"/>
      <c r="D94" s="47" t="s">
        <v>19</v>
      </c>
      <c r="E94" s="10">
        <f t="shared" ref="E94:J94" si="25">E11+E28+E39+E52+E60+E83</f>
        <v>44501.7</v>
      </c>
      <c r="F94" s="10">
        <f t="shared" si="25"/>
        <v>10333.599999999999</v>
      </c>
      <c r="G94" s="10">
        <f t="shared" si="25"/>
        <v>3010</v>
      </c>
      <c r="H94" s="10">
        <f t="shared" si="25"/>
        <v>47500</v>
      </c>
      <c r="I94" s="10">
        <f t="shared" si="25"/>
        <v>36500</v>
      </c>
      <c r="J94" s="10">
        <f t="shared" si="25"/>
        <v>141845.29999999999</v>
      </c>
    </row>
    <row r="95" spans="1:11" ht="15.75" customHeight="1">
      <c r="B95" s="4"/>
      <c r="C95" s="4"/>
      <c r="D95" s="47" t="s">
        <v>50</v>
      </c>
      <c r="E95" s="10">
        <f>E61</f>
        <v>20593.5</v>
      </c>
      <c r="F95" s="10">
        <f t="shared" ref="F95:I95" si="26">F61</f>
        <v>0</v>
      </c>
      <c r="G95" s="10">
        <f t="shared" si="26"/>
        <v>0</v>
      </c>
      <c r="H95" s="10">
        <f t="shared" si="26"/>
        <v>0</v>
      </c>
      <c r="I95" s="10">
        <f t="shared" si="26"/>
        <v>0</v>
      </c>
      <c r="J95" s="10">
        <f>J61</f>
        <v>20593.5</v>
      </c>
    </row>
    <row r="96" spans="1:11" ht="15.75" customHeight="1">
      <c r="B96" s="4"/>
      <c r="C96" s="4"/>
      <c r="D96" s="47" t="s">
        <v>49</v>
      </c>
      <c r="E96" s="10">
        <f t="shared" ref="E96:J96" si="27">E12+E62</f>
        <v>11025.7</v>
      </c>
      <c r="F96" s="10">
        <f t="shared" si="27"/>
        <v>0</v>
      </c>
      <c r="G96" s="10">
        <f t="shared" si="27"/>
        <v>0</v>
      </c>
      <c r="H96" s="10">
        <f t="shared" si="27"/>
        <v>0</v>
      </c>
      <c r="I96" s="10">
        <f t="shared" si="27"/>
        <v>0</v>
      </c>
      <c r="J96" s="10">
        <f t="shared" si="27"/>
        <v>11025.7</v>
      </c>
    </row>
    <row r="97" spans="2:10" ht="15.75" customHeight="1">
      <c r="B97" s="4"/>
      <c r="C97" s="4"/>
      <c r="D97" s="47" t="s">
        <v>20</v>
      </c>
      <c r="E97" s="10">
        <f t="shared" ref="E97:J97" si="28">E13+E29+E40+E53+E63+E84</f>
        <v>12882.5</v>
      </c>
      <c r="F97" s="10">
        <f t="shared" si="28"/>
        <v>10333.599999999999</v>
      </c>
      <c r="G97" s="10">
        <f t="shared" si="28"/>
        <v>3010</v>
      </c>
      <c r="H97" s="10">
        <f t="shared" si="28"/>
        <v>33000</v>
      </c>
      <c r="I97" s="10">
        <f t="shared" si="28"/>
        <v>22000</v>
      </c>
      <c r="J97" s="10">
        <f t="shared" si="28"/>
        <v>81226.100000000006</v>
      </c>
    </row>
    <row r="98" spans="2:10" ht="15.75" customHeight="1">
      <c r="B98" s="4"/>
      <c r="C98" s="4"/>
      <c r="D98" s="47" t="s">
        <v>51</v>
      </c>
      <c r="E98" s="10">
        <f>E41</f>
        <v>0</v>
      </c>
      <c r="F98" s="10">
        <f t="shared" ref="F98:I98" si="29">F41</f>
        <v>0</v>
      </c>
      <c r="G98" s="10">
        <f t="shared" si="29"/>
        <v>0</v>
      </c>
      <c r="H98" s="10">
        <f t="shared" si="29"/>
        <v>14500</v>
      </c>
      <c r="I98" s="10">
        <f t="shared" si="29"/>
        <v>14500</v>
      </c>
      <c r="J98" s="10">
        <f>J41</f>
        <v>29000</v>
      </c>
    </row>
    <row r="99" spans="2:10" ht="15.75" customHeight="1">
      <c r="B99" s="4"/>
      <c r="C99" s="4"/>
      <c r="D99" s="47" t="s">
        <v>21</v>
      </c>
      <c r="E99" s="10">
        <f>E94</f>
        <v>44501.7</v>
      </c>
      <c r="F99" s="10">
        <f t="shared" ref="F99:I99" si="30">F94</f>
        <v>10333.599999999999</v>
      </c>
      <c r="G99" s="10">
        <f t="shared" si="30"/>
        <v>3010</v>
      </c>
      <c r="H99" s="10">
        <f t="shared" si="30"/>
        <v>47500</v>
      </c>
      <c r="I99" s="10">
        <f t="shared" si="30"/>
        <v>36500</v>
      </c>
      <c r="J99" s="10">
        <f>E99+F99+G99+H99+I99</f>
        <v>141845.29999999999</v>
      </c>
    </row>
    <row r="100" spans="2:10" ht="15.75" customHeight="1">
      <c r="B100" s="4"/>
      <c r="C100" s="4"/>
      <c r="D100" s="47" t="s">
        <v>20</v>
      </c>
      <c r="E100" s="10">
        <f>E97</f>
        <v>12882.5</v>
      </c>
      <c r="F100" s="10">
        <f t="shared" ref="F100:I100" si="31">F97</f>
        <v>10333.599999999999</v>
      </c>
      <c r="G100" s="10">
        <f t="shared" si="31"/>
        <v>3010</v>
      </c>
      <c r="H100" s="10">
        <f t="shared" si="31"/>
        <v>33000</v>
      </c>
      <c r="I100" s="10">
        <f t="shared" si="31"/>
        <v>22000</v>
      </c>
      <c r="J100" s="10">
        <f>E100+F100+G100+H100+I100</f>
        <v>81226.100000000006</v>
      </c>
    </row>
    <row r="101" spans="2:10" ht="15.75" customHeight="1">
      <c r="B101" s="4"/>
      <c r="C101" s="4"/>
      <c r="D101" s="47" t="s">
        <v>22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f t="shared" ref="J101:J104" si="32">E101+F101+G101+H101+I101</f>
        <v>0</v>
      </c>
    </row>
    <row r="102" spans="2:10" ht="15.75" customHeight="1">
      <c r="B102" s="4"/>
      <c r="C102" s="4"/>
      <c r="D102" s="47" t="s">
        <v>20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f t="shared" si="32"/>
        <v>0</v>
      </c>
    </row>
    <row r="103" spans="2:10" ht="15.75" customHeight="1">
      <c r="B103" s="4"/>
      <c r="C103" s="4"/>
      <c r="D103" s="47" t="s">
        <v>23</v>
      </c>
      <c r="E103" s="10">
        <f>E94-E99-E101</f>
        <v>0</v>
      </c>
      <c r="F103" s="10">
        <f>F94-F99-F101</f>
        <v>0</v>
      </c>
      <c r="G103" s="10">
        <f>G94-G99-G101</f>
        <v>0</v>
      </c>
      <c r="H103" s="10">
        <f>H94-H99-H101</f>
        <v>0</v>
      </c>
      <c r="I103" s="10">
        <f>I94-I99-I101</f>
        <v>0</v>
      </c>
      <c r="J103" s="10">
        <f t="shared" si="32"/>
        <v>0</v>
      </c>
    </row>
    <row r="104" spans="2:10" ht="15.75" customHeight="1">
      <c r="B104" s="4"/>
      <c r="C104" s="4"/>
      <c r="D104" s="47" t="s">
        <v>20</v>
      </c>
      <c r="E104" s="10">
        <f>E97-E100-E102</f>
        <v>0</v>
      </c>
      <c r="F104" s="10">
        <f>F97-F100-F102</f>
        <v>0</v>
      </c>
      <c r="G104" s="10">
        <f t="shared" ref="G104:I104" si="33">G97-G100-G102</f>
        <v>0</v>
      </c>
      <c r="H104" s="10">
        <f t="shared" si="33"/>
        <v>0</v>
      </c>
      <c r="I104" s="10">
        <f t="shared" si="33"/>
        <v>0</v>
      </c>
      <c r="J104" s="10">
        <f t="shared" si="32"/>
        <v>0</v>
      </c>
    </row>
  </sheetData>
  <mergeCells count="114">
    <mergeCell ref="D92:D93"/>
    <mergeCell ref="E92:J92"/>
    <mergeCell ref="A85:A86"/>
    <mergeCell ref="A87:A88"/>
    <mergeCell ref="B87:B88"/>
    <mergeCell ref="C87:C88"/>
    <mergeCell ref="D87:D88"/>
    <mergeCell ref="B85:D86"/>
    <mergeCell ref="A81:A82"/>
    <mergeCell ref="B81:B82"/>
    <mergeCell ref="C81:C82"/>
    <mergeCell ref="D81:D82"/>
    <mergeCell ref="A83:A84"/>
    <mergeCell ref="A73:A76"/>
    <mergeCell ref="A77:A80"/>
    <mergeCell ref="B77:B80"/>
    <mergeCell ref="C77:C80"/>
    <mergeCell ref="D77:D80"/>
    <mergeCell ref="B83:D84"/>
    <mergeCell ref="B73:D76"/>
    <mergeCell ref="D68:D69"/>
    <mergeCell ref="A71:A72"/>
    <mergeCell ref="B71:B72"/>
    <mergeCell ref="C71:C72"/>
    <mergeCell ref="D71:D72"/>
    <mergeCell ref="A64:A65"/>
    <mergeCell ref="A66:A67"/>
    <mergeCell ref="B66:B67"/>
    <mergeCell ref="C66:C67"/>
    <mergeCell ref="A68:A70"/>
    <mergeCell ref="B68:B70"/>
    <mergeCell ref="C68:C70"/>
    <mergeCell ref="D66:D67"/>
    <mergeCell ref="B64:D65"/>
    <mergeCell ref="A58:A59"/>
    <mergeCell ref="B58:B59"/>
    <mergeCell ref="C58:C59"/>
    <mergeCell ref="D58:D59"/>
    <mergeCell ref="A60:A63"/>
    <mergeCell ref="A54:A55"/>
    <mergeCell ref="A56:A57"/>
    <mergeCell ref="B56:B57"/>
    <mergeCell ref="C56:C57"/>
    <mergeCell ref="D56:D57"/>
    <mergeCell ref="B54:D55"/>
    <mergeCell ref="B60:D63"/>
    <mergeCell ref="A50:A51"/>
    <mergeCell ref="B50:B51"/>
    <mergeCell ref="C50:C51"/>
    <mergeCell ref="D50:D51"/>
    <mergeCell ref="A52:A53"/>
    <mergeCell ref="A45:A46"/>
    <mergeCell ref="B45:B46"/>
    <mergeCell ref="C45:C46"/>
    <mergeCell ref="D45:D46"/>
    <mergeCell ref="A47:A49"/>
    <mergeCell ref="B47:B49"/>
    <mergeCell ref="C47:C49"/>
    <mergeCell ref="D47:D49"/>
    <mergeCell ref="B52:D53"/>
    <mergeCell ref="A39:A41"/>
    <mergeCell ref="A42:A44"/>
    <mergeCell ref="A37:A38"/>
    <mergeCell ref="B37:B38"/>
    <mergeCell ref="C37:C38"/>
    <mergeCell ref="D37:D38"/>
    <mergeCell ref="B39:D41"/>
    <mergeCell ref="B42:D44"/>
    <mergeCell ref="A32:A34"/>
    <mergeCell ref="B32:B34"/>
    <mergeCell ref="C32:C33"/>
    <mergeCell ref="D32:D33"/>
    <mergeCell ref="A35:A36"/>
    <mergeCell ref="B35:B36"/>
    <mergeCell ref="C35:C36"/>
    <mergeCell ref="D35:D36"/>
    <mergeCell ref="A28:A29"/>
    <mergeCell ref="A30:A31"/>
    <mergeCell ref="B28:D29"/>
    <mergeCell ref="B30:D31"/>
    <mergeCell ref="A24:A25"/>
    <mergeCell ref="B24:B25"/>
    <mergeCell ref="C24:C25"/>
    <mergeCell ref="D24:D25"/>
    <mergeCell ref="A26:A27"/>
    <mergeCell ref="B26:B27"/>
    <mergeCell ref="C26:C27"/>
    <mergeCell ref="D26:D27"/>
    <mergeCell ref="A19:A21"/>
    <mergeCell ref="B19:B21"/>
    <mergeCell ref="C19:C21"/>
    <mergeCell ref="D19:D21"/>
    <mergeCell ref="A22:A23"/>
    <mergeCell ref="B22:B23"/>
    <mergeCell ref="C22:C23"/>
    <mergeCell ref="D22:D23"/>
    <mergeCell ref="A17:A18"/>
    <mergeCell ref="B17:B18"/>
    <mergeCell ref="C17:C18"/>
    <mergeCell ref="D17:D18"/>
    <mergeCell ref="A6:A10"/>
    <mergeCell ref="A11:A13"/>
    <mergeCell ref="B6:D10"/>
    <mergeCell ref="B11:D13"/>
    <mergeCell ref="B14:D16"/>
    <mergeCell ref="A1:K1"/>
    <mergeCell ref="A2:K2"/>
    <mergeCell ref="A3:A4"/>
    <mergeCell ref="B3:B4"/>
    <mergeCell ref="C3:C4"/>
    <mergeCell ref="D3:D4"/>
    <mergeCell ref="E3:J3"/>
    <mergeCell ref="K3:K4"/>
    <mergeCell ref="A14:A16"/>
  </mergeCells>
  <pageMargins left="0.39370078740157483" right="0.39370078740157483" top="0.78740157480314965" bottom="0.19685039370078741" header="0.31496062992125984" footer="0.31496062992125984"/>
  <pageSetup paperSize="9" scale="85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3"/>
  <sheetViews>
    <sheetView view="pageBreakPreview" topLeftCell="A97" zoomScaleSheetLayoutView="100" workbookViewId="0">
      <selection activeCell="B75" sqref="B75:B76"/>
    </sheetView>
  </sheetViews>
  <sheetFormatPr defaultRowHeight="15"/>
  <cols>
    <col min="1" max="1" width="4.140625" bestFit="1" customWidth="1"/>
    <col min="2" max="2" width="29.28515625" customWidth="1"/>
    <col min="4" max="4" width="35.85546875" customWidth="1"/>
    <col min="5" max="5" width="14" customWidth="1"/>
    <col min="6" max="6" width="9.5703125" customWidth="1"/>
    <col min="7" max="7" width="11" customWidth="1"/>
    <col min="8" max="8" width="9.5703125" bestFit="1" customWidth="1"/>
    <col min="9" max="9" width="9.28515625" bestFit="1" customWidth="1"/>
    <col min="10" max="10" width="15" customWidth="1"/>
    <col min="11" max="11" width="20.28515625" customWidth="1"/>
  </cols>
  <sheetData>
    <row r="1" spans="1:11" ht="18.75">
      <c r="A1" s="117" t="s">
        <v>85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8.75">
      <c r="A2" s="118" t="s">
        <v>84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48" customHeight="1">
      <c r="A3" s="100" t="s">
        <v>7</v>
      </c>
      <c r="B3" s="100" t="s">
        <v>8</v>
      </c>
      <c r="C3" s="100" t="s">
        <v>9</v>
      </c>
      <c r="D3" s="100" t="s">
        <v>10</v>
      </c>
      <c r="E3" s="100" t="s">
        <v>0</v>
      </c>
      <c r="F3" s="100"/>
      <c r="G3" s="100"/>
      <c r="H3" s="100"/>
      <c r="I3" s="100"/>
      <c r="J3" s="100"/>
      <c r="K3" s="100" t="s">
        <v>1</v>
      </c>
    </row>
    <row r="4" spans="1:11" ht="15.75">
      <c r="A4" s="100"/>
      <c r="B4" s="100"/>
      <c r="C4" s="100"/>
      <c r="D4" s="100"/>
      <c r="E4" s="57" t="s">
        <v>2</v>
      </c>
      <c r="F4" s="57" t="s">
        <v>11</v>
      </c>
      <c r="G4" s="57" t="s">
        <v>12</v>
      </c>
      <c r="H4" s="57" t="s">
        <v>13</v>
      </c>
      <c r="I4" s="57" t="s">
        <v>14</v>
      </c>
      <c r="J4" s="57" t="s">
        <v>3</v>
      </c>
      <c r="K4" s="100"/>
    </row>
    <row r="5" spans="1:11" ht="15.75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</row>
    <row r="6" spans="1:11" ht="31.5">
      <c r="A6" s="105">
        <v>1</v>
      </c>
      <c r="B6" s="122" t="s">
        <v>61</v>
      </c>
      <c r="C6" s="123"/>
      <c r="D6" s="124"/>
      <c r="E6" s="31">
        <v>44501.7</v>
      </c>
      <c r="F6" s="31">
        <v>10333.599999999999</v>
      </c>
      <c r="G6" s="31">
        <v>151819.1</v>
      </c>
      <c r="H6" s="31">
        <v>47500</v>
      </c>
      <c r="I6" s="31">
        <v>36500</v>
      </c>
      <c r="J6" s="31">
        <v>290654.40000000002</v>
      </c>
      <c r="K6" s="62" t="s">
        <v>60</v>
      </c>
    </row>
    <row r="7" spans="1:11" ht="15.75">
      <c r="A7" s="106"/>
      <c r="B7" s="125"/>
      <c r="C7" s="126"/>
      <c r="D7" s="127"/>
      <c r="E7" s="31">
        <v>20593.5</v>
      </c>
      <c r="F7" s="31"/>
      <c r="G7" s="31"/>
      <c r="H7" s="31"/>
      <c r="I7" s="31"/>
      <c r="J7" s="31">
        <v>20593.5</v>
      </c>
      <c r="K7" s="62" t="s">
        <v>81</v>
      </c>
    </row>
    <row r="8" spans="1:11" ht="31.5">
      <c r="A8" s="106"/>
      <c r="B8" s="125"/>
      <c r="C8" s="126"/>
      <c r="D8" s="127"/>
      <c r="E8" s="31">
        <v>11025.7</v>
      </c>
      <c r="F8" s="31"/>
      <c r="G8" s="31">
        <v>147742</v>
      </c>
      <c r="H8" s="31"/>
      <c r="I8" s="31"/>
      <c r="J8" s="31">
        <v>158767.70000000001</v>
      </c>
      <c r="K8" s="62" t="s">
        <v>49</v>
      </c>
    </row>
    <row r="9" spans="1:11" ht="15.75">
      <c r="A9" s="106"/>
      <c r="B9" s="125"/>
      <c r="C9" s="126"/>
      <c r="D9" s="127"/>
      <c r="E9" s="31">
        <v>12882.5</v>
      </c>
      <c r="F9" s="31">
        <v>10333.599999999999</v>
      </c>
      <c r="G9" s="31">
        <v>4077.1</v>
      </c>
      <c r="H9" s="31">
        <v>33000</v>
      </c>
      <c r="I9" s="31">
        <v>22000</v>
      </c>
      <c r="J9" s="31">
        <v>82293.200000000012</v>
      </c>
      <c r="K9" s="62" t="s">
        <v>20</v>
      </c>
    </row>
    <row r="10" spans="1:11" ht="31.5">
      <c r="A10" s="107"/>
      <c r="B10" s="128"/>
      <c r="C10" s="129"/>
      <c r="D10" s="130"/>
      <c r="E10" s="31"/>
      <c r="F10" s="31"/>
      <c r="G10" s="31"/>
      <c r="H10" s="31">
        <v>14500</v>
      </c>
      <c r="I10" s="31">
        <v>14500</v>
      </c>
      <c r="J10" s="31">
        <v>29000</v>
      </c>
      <c r="K10" s="62" t="s">
        <v>51</v>
      </c>
    </row>
    <row r="11" spans="1:11" ht="15.75" customHeight="1">
      <c r="A11" s="100">
        <v>2</v>
      </c>
      <c r="B11" s="122" t="s">
        <v>26</v>
      </c>
      <c r="C11" s="123"/>
      <c r="D11" s="124"/>
      <c r="E11" s="57">
        <f t="shared" ref="E11:J12" si="0">E14</f>
        <v>8430.9</v>
      </c>
      <c r="F11" s="57">
        <f t="shared" si="0"/>
        <v>5106.8999999999996</v>
      </c>
      <c r="G11" s="57">
        <f>G14</f>
        <v>7672</v>
      </c>
      <c r="H11" s="57">
        <f t="shared" si="0"/>
        <v>5000</v>
      </c>
      <c r="I11" s="57">
        <f t="shared" si="0"/>
        <v>2000</v>
      </c>
      <c r="J11" s="57">
        <f t="shared" si="0"/>
        <v>28209.8</v>
      </c>
      <c r="K11" s="62" t="s">
        <v>4</v>
      </c>
    </row>
    <row r="12" spans="1:11" ht="15.75">
      <c r="A12" s="100"/>
      <c r="B12" s="125"/>
      <c r="C12" s="126"/>
      <c r="D12" s="127"/>
      <c r="E12" s="57">
        <f>E15</f>
        <v>4704</v>
      </c>
      <c r="F12" s="57"/>
      <c r="G12" s="57">
        <f>G15</f>
        <v>6172</v>
      </c>
      <c r="H12" s="57"/>
      <c r="I12" s="57"/>
      <c r="J12" s="57">
        <f t="shared" si="0"/>
        <v>10876</v>
      </c>
      <c r="K12" s="62" t="s">
        <v>33</v>
      </c>
    </row>
    <row r="13" spans="1:11" ht="33" customHeight="1">
      <c r="A13" s="100"/>
      <c r="B13" s="128"/>
      <c r="C13" s="129"/>
      <c r="D13" s="130"/>
      <c r="E13" s="57">
        <f>E16</f>
        <v>3726.9</v>
      </c>
      <c r="F13" s="57">
        <f>F16</f>
        <v>5106.8999999999996</v>
      </c>
      <c r="G13" s="57">
        <f>G16</f>
        <v>1500</v>
      </c>
      <c r="H13" s="57">
        <f t="shared" ref="H13:I13" si="1">H16</f>
        <v>5000</v>
      </c>
      <c r="I13" s="57">
        <f t="shared" si="1"/>
        <v>2000</v>
      </c>
      <c r="J13" s="57">
        <f>J16</f>
        <v>17333.8</v>
      </c>
      <c r="K13" s="62" t="s">
        <v>5</v>
      </c>
    </row>
    <row r="14" spans="1:11" ht="15.75" customHeight="1">
      <c r="A14" s="100">
        <v>3</v>
      </c>
      <c r="B14" s="122" t="s">
        <v>45</v>
      </c>
      <c r="C14" s="123"/>
      <c r="D14" s="124"/>
      <c r="E14" s="57">
        <f t="shared" ref="E14:J14" si="2">E17+E19+E22+E24+E26</f>
        <v>8430.9</v>
      </c>
      <c r="F14" s="57">
        <f t="shared" si="2"/>
        <v>5106.8999999999996</v>
      </c>
      <c r="G14" s="57">
        <f>G17+G19+G22+G24+G26</f>
        <v>7672</v>
      </c>
      <c r="H14" s="57">
        <f t="shared" si="2"/>
        <v>5000</v>
      </c>
      <c r="I14" s="57">
        <f t="shared" si="2"/>
        <v>2000</v>
      </c>
      <c r="J14" s="57">
        <f t="shared" si="2"/>
        <v>28209.8</v>
      </c>
      <c r="K14" s="62" t="s">
        <v>4</v>
      </c>
    </row>
    <row r="15" spans="1:11" ht="15.75">
      <c r="A15" s="100"/>
      <c r="B15" s="125"/>
      <c r="C15" s="126"/>
      <c r="D15" s="127"/>
      <c r="E15" s="57">
        <f>E20</f>
        <v>4704</v>
      </c>
      <c r="F15" s="57"/>
      <c r="G15" s="57">
        <f>G20+G27</f>
        <v>6172</v>
      </c>
      <c r="H15" s="57"/>
      <c r="I15" s="57"/>
      <c r="J15" s="57">
        <f>J20+J27</f>
        <v>10876</v>
      </c>
      <c r="K15" s="62" t="s">
        <v>33</v>
      </c>
    </row>
    <row r="16" spans="1:11" ht="15.75">
      <c r="A16" s="100"/>
      <c r="B16" s="128"/>
      <c r="C16" s="129"/>
      <c r="D16" s="130"/>
      <c r="E16" s="57">
        <f t="shared" ref="E16:J16" si="3">E18+E21+E23+E25+E28</f>
        <v>3726.9</v>
      </c>
      <c r="F16" s="57">
        <f t="shared" si="3"/>
        <v>5106.8999999999996</v>
      </c>
      <c r="G16" s="57">
        <f t="shared" si="3"/>
        <v>1500</v>
      </c>
      <c r="H16" s="57">
        <f t="shared" si="3"/>
        <v>5000</v>
      </c>
      <c r="I16" s="57">
        <f t="shared" si="3"/>
        <v>2000</v>
      </c>
      <c r="J16" s="57">
        <f t="shared" si="3"/>
        <v>17333.8</v>
      </c>
      <c r="K16" s="62" t="s">
        <v>5</v>
      </c>
    </row>
    <row r="17" spans="1:11" ht="15.75">
      <c r="A17" s="100">
        <v>4</v>
      </c>
      <c r="B17" s="101" t="s">
        <v>24</v>
      </c>
      <c r="C17" s="102">
        <v>2016</v>
      </c>
      <c r="D17" s="104" t="s">
        <v>6</v>
      </c>
      <c r="E17" s="57"/>
      <c r="F17" s="57">
        <v>200</v>
      </c>
      <c r="G17" s="57"/>
      <c r="H17" s="57"/>
      <c r="I17" s="57"/>
      <c r="J17" s="57">
        <f t="shared" ref="J17:J28" si="4">E17+F17+G17+H17+I17</f>
        <v>200</v>
      </c>
      <c r="K17" s="62" t="s">
        <v>4</v>
      </c>
    </row>
    <row r="18" spans="1:11" ht="48" customHeight="1">
      <c r="A18" s="100"/>
      <c r="B18" s="101"/>
      <c r="C18" s="103"/>
      <c r="D18" s="104"/>
      <c r="E18" s="57"/>
      <c r="F18" s="57">
        <v>200</v>
      </c>
      <c r="G18" s="57"/>
      <c r="H18" s="57"/>
      <c r="I18" s="57"/>
      <c r="J18" s="57">
        <f t="shared" si="4"/>
        <v>200</v>
      </c>
      <c r="K18" s="62" t="s">
        <v>5</v>
      </c>
    </row>
    <row r="19" spans="1:11" ht="15.75">
      <c r="A19" s="109">
        <v>5</v>
      </c>
      <c r="B19" s="102" t="s">
        <v>52</v>
      </c>
      <c r="C19" s="102" t="s">
        <v>66</v>
      </c>
      <c r="D19" s="104" t="s">
        <v>6</v>
      </c>
      <c r="E19" s="57">
        <f>E20+E21</f>
        <v>8430.9</v>
      </c>
      <c r="F19" s="57">
        <f t="shared" ref="F19:G19" si="5">F20+F21</f>
        <v>4906.8999999999996</v>
      </c>
      <c r="G19" s="57">
        <f t="shared" si="5"/>
        <v>3000</v>
      </c>
      <c r="H19" s="57"/>
      <c r="I19" s="57"/>
      <c r="J19" s="57">
        <f t="shared" si="4"/>
        <v>16337.8</v>
      </c>
      <c r="K19" s="62" t="s">
        <v>4</v>
      </c>
    </row>
    <row r="20" spans="1:11" ht="15.75">
      <c r="A20" s="110"/>
      <c r="B20" s="108"/>
      <c r="C20" s="108"/>
      <c r="D20" s="104"/>
      <c r="E20" s="57">
        <v>4704</v>
      </c>
      <c r="F20" s="57"/>
      <c r="G20" s="57">
        <v>1500</v>
      </c>
      <c r="H20" s="57"/>
      <c r="I20" s="57"/>
      <c r="J20" s="57">
        <f t="shared" si="4"/>
        <v>6204</v>
      </c>
      <c r="K20" s="62" t="s">
        <v>33</v>
      </c>
    </row>
    <row r="21" spans="1:11" ht="33" customHeight="1">
      <c r="A21" s="111"/>
      <c r="B21" s="103"/>
      <c r="C21" s="103"/>
      <c r="D21" s="104"/>
      <c r="E21" s="57">
        <v>3726.9</v>
      </c>
      <c r="F21" s="57">
        <v>4906.8999999999996</v>
      </c>
      <c r="G21" s="57">
        <v>1500</v>
      </c>
      <c r="H21" s="57"/>
      <c r="I21" s="57"/>
      <c r="J21" s="57">
        <f t="shared" si="4"/>
        <v>10133.799999999999</v>
      </c>
      <c r="K21" s="62" t="s">
        <v>5</v>
      </c>
    </row>
    <row r="22" spans="1:11" ht="15.75">
      <c r="A22" s="100">
        <v>6</v>
      </c>
      <c r="B22" s="101" t="s">
        <v>76</v>
      </c>
      <c r="C22" s="104" t="s">
        <v>78</v>
      </c>
      <c r="D22" s="104" t="s">
        <v>6</v>
      </c>
      <c r="E22" s="57"/>
      <c r="F22" s="57"/>
      <c r="G22" s="57"/>
      <c r="H22" s="57">
        <v>1000</v>
      </c>
      <c r="I22" s="57">
        <v>1000</v>
      </c>
      <c r="J22" s="57">
        <f t="shared" si="4"/>
        <v>2000</v>
      </c>
      <c r="K22" s="62" t="s">
        <v>4</v>
      </c>
    </row>
    <row r="23" spans="1:11" ht="50.25" customHeight="1">
      <c r="A23" s="100"/>
      <c r="B23" s="101"/>
      <c r="C23" s="104"/>
      <c r="D23" s="104"/>
      <c r="E23" s="57"/>
      <c r="F23" s="57"/>
      <c r="G23" s="57"/>
      <c r="H23" s="57">
        <v>1000</v>
      </c>
      <c r="I23" s="57">
        <v>1000</v>
      </c>
      <c r="J23" s="57">
        <f t="shared" si="4"/>
        <v>2000</v>
      </c>
      <c r="K23" s="62" t="s">
        <v>5</v>
      </c>
    </row>
    <row r="24" spans="1:11" ht="15.75">
      <c r="A24" s="100">
        <v>7</v>
      </c>
      <c r="B24" s="101" t="s">
        <v>54</v>
      </c>
      <c r="C24" s="102">
        <v>2018</v>
      </c>
      <c r="D24" s="104" t="s">
        <v>6</v>
      </c>
      <c r="E24" s="57"/>
      <c r="F24" s="57"/>
      <c r="G24" s="57"/>
      <c r="H24" s="57">
        <v>3000</v>
      </c>
      <c r="I24" s="57"/>
      <c r="J24" s="57">
        <f t="shared" si="4"/>
        <v>3000</v>
      </c>
      <c r="K24" s="62" t="s">
        <v>4</v>
      </c>
    </row>
    <row r="25" spans="1:11" ht="75" customHeight="1">
      <c r="A25" s="100"/>
      <c r="B25" s="101"/>
      <c r="C25" s="103"/>
      <c r="D25" s="104"/>
      <c r="E25" s="57"/>
      <c r="F25" s="57"/>
      <c r="G25" s="57"/>
      <c r="H25" s="57">
        <v>3000</v>
      </c>
      <c r="I25" s="57"/>
      <c r="J25" s="57">
        <f t="shared" si="4"/>
        <v>3000</v>
      </c>
      <c r="K25" s="62" t="s">
        <v>5</v>
      </c>
    </row>
    <row r="26" spans="1:11" ht="15.75">
      <c r="A26" s="100">
        <v>8</v>
      </c>
      <c r="B26" s="101" t="s">
        <v>77</v>
      </c>
      <c r="C26" s="104" t="s">
        <v>78</v>
      </c>
      <c r="D26" s="104" t="s">
        <v>6</v>
      </c>
      <c r="E26" s="57"/>
      <c r="F26" s="57"/>
      <c r="G26" s="57">
        <v>4672</v>
      </c>
      <c r="H26" s="57">
        <v>1000</v>
      </c>
      <c r="I26" s="57">
        <v>1000</v>
      </c>
      <c r="J26" s="57">
        <f t="shared" si="4"/>
        <v>6672</v>
      </c>
      <c r="K26" s="62" t="s">
        <v>4</v>
      </c>
    </row>
    <row r="27" spans="1:11" ht="15.75">
      <c r="A27" s="100"/>
      <c r="B27" s="101"/>
      <c r="C27" s="104"/>
      <c r="D27" s="104"/>
      <c r="E27" s="57"/>
      <c r="F27" s="57"/>
      <c r="G27" s="57">
        <v>4672</v>
      </c>
      <c r="H27" s="57"/>
      <c r="I27" s="57"/>
      <c r="J27" s="57">
        <f t="shared" si="4"/>
        <v>4672</v>
      </c>
      <c r="K27" s="62" t="s">
        <v>33</v>
      </c>
    </row>
    <row r="28" spans="1:11" ht="52.5" customHeight="1">
      <c r="A28" s="100"/>
      <c r="B28" s="101"/>
      <c r="C28" s="104"/>
      <c r="D28" s="104"/>
      <c r="E28" s="57"/>
      <c r="F28" s="57"/>
      <c r="G28" s="57"/>
      <c r="H28" s="57">
        <v>1000</v>
      </c>
      <c r="I28" s="57">
        <v>1000</v>
      </c>
      <c r="J28" s="57">
        <f t="shared" si="4"/>
        <v>2000</v>
      </c>
      <c r="K28" s="62" t="s">
        <v>5</v>
      </c>
    </row>
    <row r="29" spans="1:11" ht="15.75" customHeight="1">
      <c r="A29" s="100">
        <v>9</v>
      </c>
      <c r="B29" s="122" t="s">
        <v>27</v>
      </c>
      <c r="C29" s="123"/>
      <c r="D29" s="124"/>
      <c r="E29" s="3">
        <f>E32</f>
        <v>2492.1999999999998</v>
      </c>
      <c r="F29" s="3">
        <f t="shared" ref="F29:J29" si="6">F32</f>
        <v>2477</v>
      </c>
      <c r="G29" s="3">
        <f t="shared" si="6"/>
        <v>143637.1</v>
      </c>
      <c r="H29" s="3">
        <f t="shared" si="6"/>
        <v>2000</v>
      </c>
      <c r="I29" s="3">
        <f t="shared" si="6"/>
        <v>2000</v>
      </c>
      <c r="J29" s="3">
        <f t="shared" si="6"/>
        <v>152606.30000000002</v>
      </c>
      <c r="K29" s="62" t="s">
        <v>4</v>
      </c>
    </row>
    <row r="30" spans="1:11" ht="15.75" customHeight="1">
      <c r="A30" s="100"/>
      <c r="B30" s="125"/>
      <c r="C30" s="126"/>
      <c r="D30" s="127"/>
      <c r="E30" s="3"/>
      <c r="F30" s="3"/>
      <c r="G30" s="3">
        <f t="shared" ref="G30:J30" si="7">G33</f>
        <v>141570</v>
      </c>
      <c r="H30" s="3"/>
      <c r="I30" s="3"/>
      <c r="J30" s="3">
        <f t="shared" si="7"/>
        <v>141570</v>
      </c>
      <c r="K30" s="62" t="s">
        <v>33</v>
      </c>
    </row>
    <row r="31" spans="1:11" ht="63" customHeight="1">
      <c r="A31" s="100"/>
      <c r="B31" s="128"/>
      <c r="C31" s="129"/>
      <c r="D31" s="130"/>
      <c r="E31" s="3">
        <f t="shared" ref="E31:J31" si="8">E34</f>
        <v>2492.1999999999998</v>
      </c>
      <c r="F31" s="3">
        <f t="shared" si="8"/>
        <v>2477</v>
      </c>
      <c r="G31" s="3">
        <f t="shared" si="8"/>
        <v>2067.1</v>
      </c>
      <c r="H31" s="3">
        <f t="shared" si="8"/>
        <v>2000</v>
      </c>
      <c r="I31" s="3">
        <f t="shared" si="8"/>
        <v>2000</v>
      </c>
      <c r="J31" s="3">
        <f t="shared" si="8"/>
        <v>11036.300000000001</v>
      </c>
      <c r="K31" s="62" t="s">
        <v>5</v>
      </c>
    </row>
    <row r="32" spans="1:11" ht="15.75" customHeight="1">
      <c r="A32" s="100">
        <v>10</v>
      </c>
      <c r="B32" s="122" t="s">
        <v>44</v>
      </c>
      <c r="C32" s="123"/>
      <c r="D32" s="124"/>
      <c r="E32" s="3">
        <f>E35+E38+E41+E43</f>
        <v>2492.1999999999998</v>
      </c>
      <c r="F32" s="3">
        <f>F35+F38+F41+F43</f>
        <v>2477</v>
      </c>
      <c r="G32" s="3">
        <f>G35+G38+G41+G43</f>
        <v>143637.1</v>
      </c>
      <c r="H32" s="3">
        <f t="shared" ref="H32:J32" si="9">H35+H38+H41+H43</f>
        <v>2000</v>
      </c>
      <c r="I32" s="3">
        <f t="shared" si="9"/>
        <v>2000</v>
      </c>
      <c r="J32" s="3">
        <f t="shared" si="9"/>
        <v>152606.30000000002</v>
      </c>
      <c r="K32" s="62" t="s">
        <v>4</v>
      </c>
    </row>
    <row r="33" spans="1:11" ht="15.75" customHeight="1">
      <c r="A33" s="100"/>
      <c r="B33" s="125"/>
      <c r="C33" s="126"/>
      <c r="D33" s="127"/>
      <c r="E33" s="3"/>
      <c r="F33" s="3"/>
      <c r="G33" s="3">
        <f>G44+G46</f>
        <v>141570</v>
      </c>
      <c r="H33" s="3"/>
      <c r="I33" s="3"/>
      <c r="J33" s="3">
        <f>J44+J46</f>
        <v>141570</v>
      </c>
      <c r="K33" s="62" t="s">
        <v>33</v>
      </c>
    </row>
    <row r="34" spans="1:11" ht="15.75">
      <c r="A34" s="100"/>
      <c r="B34" s="128"/>
      <c r="C34" s="129"/>
      <c r="D34" s="130"/>
      <c r="E34" s="3">
        <f t="shared" ref="E34:F34" si="10">E36+E37+E39+E40+E42+E45+E47</f>
        <v>2492.1999999999998</v>
      </c>
      <c r="F34" s="3">
        <f t="shared" si="10"/>
        <v>2477</v>
      </c>
      <c r="G34" s="3">
        <f>G36+G37+G39+G40+G42+G45+G47</f>
        <v>2067.1</v>
      </c>
      <c r="H34" s="3">
        <f t="shared" ref="H34:I34" si="11">H36+H37+H39+H40+H42+H45+H47</f>
        <v>2000</v>
      </c>
      <c r="I34" s="3">
        <f t="shared" si="11"/>
        <v>2000</v>
      </c>
      <c r="J34" s="3">
        <f>J36+J37+J39+J40+J42+J45+J47</f>
        <v>11036.300000000001</v>
      </c>
      <c r="K34" s="62" t="s">
        <v>5</v>
      </c>
    </row>
    <row r="35" spans="1:11" ht="15.75" customHeight="1">
      <c r="A35" s="109">
        <v>11</v>
      </c>
      <c r="B35" s="102" t="s">
        <v>56</v>
      </c>
      <c r="C35" s="113">
        <v>2015</v>
      </c>
      <c r="D35" s="115" t="s">
        <v>57</v>
      </c>
      <c r="E35" s="57">
        <f>E36+E37</f>
        <v>1799.6</v>
      </c>
      <c r="F35" s="57">
        <v>1797</v>
      </c>
      <c r="G35" s="57"/>
      <c r="H35" s="57">
        <f t="shared" ref="H35:I35" si="12">H36+H37</f>
        <v>1000</v>
      </c>
      <c r="I35" s="57">
        <f t="shared" si="12"/>
        <v>1000</v>
      </c>
      <c r="J35" s="57">
        <f>E35+F35+G35+H35+I35</f>
        <v>5596.6</v>
      </c>
      <c r="K35" s="62" t="s">
        <v>4</v>
      </c>
    </row>
    <row r="36" spans="1:11" ht="55.5" customHeight="1">
      <c r="A36" s="110"/>
      <c r="B36" s="108"/>
      <c r="C36" s="114"/>
      <c r="D36" s="116"/>
      <c r="E36" s="60">
        <v>1380</v>
      </c>
      <c r="F36" s="57"/>
      <c r="G36" s="57"/>
      <c r="H36" s="57"/>
      <c r="I36" s="57"/>
      <c r="J36" s="57">
        <f>E36+F36+G36+H36+I36</f>
        <v>1380</v>
      </c>
      <c r="K36" s="62" t="s">
        <v>5</v>
      </c>
    </row>
    <row r="37" spans="1:11" ht="49.5" customHeight="1">
      <c r="A37" s="111"/>
      <c r="B37" s="103"/>
      <c r="C37" s="59" t="s">
        <v>15</v>
      </c>
      <c r="D37" s="66" t="s">
        <v>6</v>
      </c>
      <c r="E37" s="60">
        <v>419.6</v>
      </c>
      <c r="F37" s="57">
        <v>1797</v>
      </c>
      <c r="G37" s="57"/>
      <c r="H37" s="57">
        <v>1000</v>
      </c>
      <c r="I37" s="57">
        <v>1000</v>
      </c>
      <c r="J37" s="57">
        <f>E37+F37+G37+H37+I37</f>
        <v>4216.6000000000004</v>
      </c>
      <c r="K37" s="62" t="s">
        <v>5</v>
      </c>
    </row>
    <row r="38" spans="1:11" ht="15.75" customHeight="1">
      <c r="A38" s="100">
        <v>12</v>
      </c>
      <c r="B38" s="101" t="s">
        <v>58</v>
      </c>
      <c r="C38" s="104" t="s">
        <v>67</v>
      </c>
      <c r="D38" s="4"/>
      <c r="E38" s="65"/>
      <c r="F38" s="57">
        <v>680</v>
      </c>
      <c r="G38" s="57">
        <f>G39+G40</f>
        <v>950</v>
      </c>
      <c r="H38" s="57">
        <v>500</v>
      </c>
      <c r="I38" s="57">
        <v>500</v>
      </c>
      <c r="J38" s="57">
        <f t="shared" ref="J38:J40" si="13">E38+F38+G38+H38+I38</f>
        <v>2630</v>
      </c>
      <c r="K38" s="62" t="s">
        <v>4</v>
      </c>
    </row>
    <row r="39" spans="1:11" ht="15.75">
      <c r="A39" s="100"/>
      <c r="B39" s="101"/>
      <c r="C39" s="104"/>
      <c r="D39" s="68" t="s">
        <v>83</v>
      </c>
      <c r="E39" s="65"/>
      <c r="F39" s="65"/>
      <c r="G39" s="65">
        <v>491.9</v>
      </c>
      <c r="H39" s="65"/>
      <c r="I39" s="65"/>
      <c r="J39" s="65">
        <f t="shared" si="13"/>
        <v>491.9</v>
      </c>
      <c r="K39" s="67" t="s">
        <v>5</v>
      </c>
    </row>
    <row r="40" spans="1:11" ht="33" customHeight="1">
      <c r="A40" s="100"/>
      <c r="B40" s="101"/>
      <c r="C40" s="104"/>
      <c r="D40" s="69" t="s">
        <v>6</v>
      </c>
      <c r="E40" s="57"/>
      <c r="F40" s="57">
        <v>680</v>
      </c>
      <c r="G40" s="57">
        <v>458.1</v>
      </c>
      <c r="H40" s="57">
        <v>500</v>
      </c>
      <c r="I40" s="57">
        <v>500</v>
      </c>
      <c r="J40" s="57">
        <f t="shared" si="13"/>
        <v>2138.1</v>
      </c>
      <c r="K40" s="62" t="s">
        <v>5</v>
      </c>
    </row>
    <row r="41" spans="1:11" ht="33" customHeight="1">
      <c r="A41" s="100">
        <v>13</v>
      </c>
      <c r="B41" s="101" t="s">
        <v>25</v>
      </c>
      <c r="C41" s="104" t="s">
        <v>15</v>
      </c>
      <c r="D41" s="104" t="s">
        <v>6</v>
      </c>
      <c r="E41" s="61">
        <v>692.6</v>
      </c>
      <c r="F41" s="61"/>
      <c r="G41" s="61"/>
      <c r="H41" s="61">
        <v>500</v>
      </c>
      <c r="I41" s="61">
        <v>500</v>
      </c>
      <c r="J41" s="61">
        <f t="shared" ref="J41:J42" si="14">E41+F41+G41+H41+I41</f>
        <v>1692.6</v>
      </c>
      <c r="K41" s="62" t="s">
        <v>4</v>
      </c>
    </row>
    <row r="42" spans="1:11" ht="33" customHeight="1">
      <c r="A42" s="100"/>
      <c r="B42" s="101"/>
      <c r="C42" s="104"/>
      <c r="D42" s="104"/>
      <c r="E42" s="61">
        <v>692.6</v>
      </c>
      <c r="F42" s="61"/>
      <c r="G42" s="61"/>
      <c r="H42" s="61">
        <v>500</v>
      </c>
      <c r="I42" s="61">
        <v>500</v>
      </c>
      <c r="J42" s="61">
        <f t="shared" si="14"/>
        <v>1692.6</v>
      </c>
      <c r="K42" s="62" t="s">
        <v>5</v>
      </c>
    </row>
    <row r="43" spans="1:11" ht="15.75">
      <c r="A43" s="105">
        <v>14</v>
      </c>
      <c r="B43" s="102" t="s">
        <v>80</v>
      </c>
      <c r="C43" s="101">
        <v>2017</v>
      </c>
      <c r="D43" s="70"/>
      <c r="E43" s="61"/>
      <c r="F43" s="61"/>
      <c r="G43" s="61">
        <f>G44+G45+G46+G47</f>
        <v>142687.1</v>
      </c>
      <c r="H43" s="61"/>
      <c r="I43" s="61"/>
      <c r="J43" s="61">
        <f>E43+F43+G43+H43+I43</f>
        <v>142687.1</v>
      </c>
      <c r="K43" s="62" t="s">
        <v>4</v>
      </c>
    </row>
    <row r="44" spans="1:11" ht="15.75">
      <c r="A44" s="106"/>
      <c r="B44" s="108"/>
      <c r="C44" s="101"/>
      <c r="D44" s="71" t="s">
        <v>74</v>
      </c>
      <c r="E44" s="65"/>
      <c r="F44" s="61"/>
      <c r="G44" s="61">
        <v>49500</v>
      </c>
      <c r="H44" s="61"/>
      <c r="I44" s="61"/>
      <c r="J44" s="61">
        <f>E44+F44+G44+H44+I44</f>
        <v>49500</v>
      </c>
      <c r="K44" s="62" t="s">
        <v>33</v>
      </c>
    </row>
    <row r="45" spans="1:11" ht="19.5" customHeight="1">
      <c r="A45" s="106"/>
      <c r="B45" s="108"/>
      <c r="C45" s="101"/>
      <c r="D45" s="71"/>
      <c r="E45" s="61"/>
      <c r="F45" s="61"/>
      <c r="G45" s="61">
        <v>1067.0999999999999</v>
      </c>
      <c r="H45" s="61"/>
      <c r="I45" s="61"/>
      <c r="J45" s="61">
        <f>E45+F45+G45+H45+I45</f>
        <v>1067.0999999999999</v>
      </c>
      <c r="K45" s="62" t="s">
        <v>5</v>
      </c>
    </row>
    <row r="46" spans="1:11" ht="15.75" customHeight="1">
      <c r="A46" s="106"/>
      <c r="B46" s="108"/>
      <c r="C46" s="101"/>
      <c r="D46" s="142" t="s">
        <v>6</v>
      </c>
      <c r="E46" s="61"/>
      <c r="F46" s="61"/>
      <c r="G46" s="61">
        <v>92070</v>
      </c>
      <c r="H46" s="61"/>
      <c r="I46" s="61"/>
      <c r="J46" s="61">
        <f>E46+F46+G46+H46+I46</f>
        <v>92070</v>
      </c>
      <c r="K46" s="62" t="s">
        <v>33</v>
      </c>
    </row>
    <row r="47" spans="1:11" ht="96.75" customHeight="1">
      <c r="A47" s="107"/>
      <c r="B47" s="103"/>
      <c r="C47" s="101"/>
      <c r="D47" s="142"/>
      <c r="E47" s="61"/>
      <c r="F47" s="61"/>
      <c r="G47" s="61">
        <v>50</v>
      </c>
      <c r="H47" s="61"/>
      <c r="I47" s="61"/>
      <c r="J47" s="61">
        <f>E47+F47+G47+H47+I47</f>
        <v>50</v>
      </c>
      <c r="K47" s="62" t="s">
        <v>5</v>
      </c>
    </row>
    <row r="48" spans="1:11" ht="15.75" customHeight="1">
      <c r="A48" s="109">
        <v>15</v>
      </c>
      <c r="B48" s="122" t="s">
        <v>28</v>
      </c>
      <c r="C48" s="123"/>
      <c r="D48" s="124"/>
      <c r="E48" s="57"/>
      <c r="F48" s="57"/>
      <c r="G48" s="57"/>
      <c r="H48" s="57">
        <f t="shared" ref="H48:I49" si="15">H51</f>
        <v>32500</v>
      </c>
      <c r="I48" s="57">
        <f t="shared" si="15"/>
        <v>30500</v>
      </c>
      <c r="J48" s="57">
        <f>J51</f>
        <v>63000</v>
      </c>
      <c r="K48" s="62" t="s">
        <v>4</v>
      </c>
    </row>
    <row r="49" spans="1:11" ht="15.75">
      <c r="A49" s="110"/>
      <c r="B49" s="125"/>
      <c r="C49" s="126"/>
      <c r="D49" s="127"/>
      <c r="E49" s="57"/>
      <c r="F49" s="57"/>
      <c r="G49" s="57"/>
      <c r="H49" s="57">
        <f t="shared" si="15"/>
        <v>18000</v>
      </c>
      <c r="I49" s="57">
        <f t="shared" si="15"/>
        <v>16000</v>
      </c>
      <c r="J49" s="57">
        <f>J52</f>
        <v>34000</v>
      </c>
      <c r="K49" s="62" t="s">
        <v>5</v>
      </c>
    </row>
    <row r="50" spans="1:11" ht="48" customHeight="1">
      <c r="A50" s="111"/>
      <c r="B50" s="128"/>
      <c r="C50" s="129"/>
      <c r="D50" s="130"/>
      <c r="E50" s="57"/>
      <c r="F50" s="57"/>
      <c r="G50" s="57"/>
      <c r="H50" s="57">
        <f>H53</f>
        <v>14500</v>
      </c>
      <c r="I50" s="57">
        <f>I53</f>
        <v>14500</v>
      </c>
      <c r="J50" s="57">
        <f>J53</f>
        <v>29000</v>
      </c>
      <c r="K50" s="62" t="s">
        <v>29</v>
      </c>
    </row>
    <row r="51" spans="1:11" ht="15.75" customHeight="1">
      <c r="A51" s="109">
        <v>16</v>
      </c>
      <c r="B51" s="122" t="s">
        <v>43</v>
      </c>
      <c r="C51" s="123"/>
      <c r="D51" s="124"/>
      <c r="E51" s="57"/>
      <c r="F51" s="57"/>
      <c r="G51" s="57"/>
      <c r="H51" s="57">
        <f t="shared" ref="H51:I52" si="16">H54+H56+H59</f>
        <v>32500</v>
      </c>
      <c r="I51" s="57">
        <f t="shared" si="16"/>
        <v>30500</v>
      </c>
      <c r="J51" s="57">
        <f>J54+J56+J59</f>
        <v>63000</v>
      </c>
      <c r="K51" s="62" t="s">
        <v>4</v>
      </c>
    </row>
    <row r="52" spans="1:11" ht="15.75">
      <c r="A52" s="110"/>
      <c r="B52" s="125"/>
      <c r="C52" s="126"/>
      <c r="D52" s="127"/>
      <c r="E52" s="57"/>
      <c r="F52" s="57"/>
      <c r="G52" s="57"/>
      <c r="H52" s="57">
        <f t="shared" si="16"/>
        <v>18000</v>
      </c>
      <c r="I52" s="57">
        <f t="shared" si="16"/>
        <v>16000</v>
      </c>
      <c r="J52" s="57">
        <f>J55+J57+J60</f>
        <v>34000</v>
      </c>
      <c r="K52" s="62" t="s">
        <v>5</v>
      </c>
    </row>
    <row r="53" spans="1:11" ht="31.5" hidden="1">
      <c r="A53" s="111"/>
      <c r="B53" s="128"/>
      <c r="C53" s="129"/>
      <c r="D53" s="130"/>
      <c r="E53" s="57"/>
      <c r="F53" s="57"/>
      <c r="G53" s="57"/>
      <c r="H53" s="57">
        <f>H58</f>
        <v>14500</v>
      </c>
      <c r="I53" s="57">
        <f>I58</f>
        <v>14500</v>
      </c>
      <c r="J53" s="57">
        <f>J58</f>
        <v>29000</v>
      </c>
      <c r="K53" s="62" t="s">
        <v>29</v>
      </c>
    </row>
    <row r="54" spans="1:11" ht="15.75">
      <c r="A54" s="100">
        <v>17</v>
      </c>
      <c r="B54" s="101" t="s">
        <v>30</v>
      </c>
      <c r="C54" s="102">
        <v>2018</v>
      </c>
      <c r="D54" s="104" t="s">
        <v>6</v>
      </c>
      <c r="E54" s="57"/>
      <c r="F54" s="57"/>
      <c r="G54" s="57"/>
      <c r="H54" s="57">
        <v>500</v>
      </c>
      <c r="I54" s="57"/>
      <c r="J54" s="57">
        <f t="shared" ref="J54:J60" si="17">E54+F54+G54+H54+I54</f>
        <v>500</v>
      </c>
      <c r="K54" s="62" t="s">
        <v>4</v>
      </c>
    </row>
    <row r="55" spans="1:11" ht="99" customHeight="1">
      <c r="A55" s="100"/>
      <c r="B55" s="101"/>
      <c r="C55" s="103"/>
      <c r="D55" s="104"/>
      <c r="E55" s="57"/>
      <c r="F55" s="57"/>
      <c r="G55" s="57"/>
      <c r="H55" s="57">
        <v>500</v>
      </c>
      <c r="I55" s="57"/>
      <c r="J55" s="57">
        <f t="shared" si="17"/>
        <v>500</v>
      </c>
      <c r="K55" s="62" t="s">
        <v>5</v>
      </c>
    </row>
    <row r="56" spans="1:11" ht="15.75">
      <c r="A56" s="100">
        <v>18</v>
      </c>
      <c r="B56" s="101" t="s">
        <v>31</v>
      </c>
      <c r="C56" s="104" t="s">
        <v>78</v>
      </c>
      <c r="D56" s="104" t="s">
        <v>6</v>
      </c>
      <c r="E56" s="57"/>
      <c r="F56" s="57"/>
      <c r="G56" s="60"/>
      <c r="H56" s="60">
        <v>29000</v>
      </c>
      <c r="I56" s="60">
        <v>29000</v>
      </c>
      <c r="J56" s="60">
        <f t="shared" si="17"/>
        <v>58000</v>
      </c>
      <c r="K56" s="62" t="s">
        <v>4</v>
      </c>
    </row>
    <row r="57" spans="1:11" ht="15.75">
      <c r="A57" s="100"/>
      <c r="B57" s="101"/>
      <c r="C57" s="104"/>
      <c r="D57" s="104"/>
      <c r="E57" s="57"/>
      <c r="F57" s="57"/>
      <c r="G57" s="60"/>
      <c r="H57" s="60">
        <v>14500</v>
      </c>
      <c r="I57" s="60">
        <v>14500</v>
      </c>
      <c r="J57" s="60">
        <f t="shared" si="17"/>
        <v>29000</v>
      </c>
      <c r="K57" s="62" t="s">
        <v>5</v>
      </c>
    </row>
    <row r="58" spans="1:11" ht="35.25" customHeight="1">
      <c r="A58" s="100"/>
      <c r="B58" s="101"/>
      <c r="C58" s="104"/>
      <c r="D58" s="104"/>
      <c r="E58" s="57"/>
      <c r="F58" s="57"/>
      <c r="G58" s="60"/>
      <c r="H58" s="60">
        <v>14500</v>
      </c>
      <c r="I58" s="60">
        <v>14500</v>
      </c>
      <c r="J58" s="60">
        <f t="shared" si="17"/>
        <v>29000</v>
      </c>
      <c r="K58" s="62" t="s">
        <v>29</v>
      </c>
    </row>
    <row r="59" spans="1:11" ht="15.75">
      <c r="A59" s="100">
        <v>19</v>
      </c>
      <c r="B59" s="101" t="s">
        <v>59</v>
      </c>
      <c r="C59" s="104" t="s">
        <v>78</v>
      </c>
      <c r="D59" s="104" t="s">
        <v>6</v>
      </c>
      <c r="E59" s="57"/>
      <c r="F59" s="57"/>
      <c r="G59" s="57"/>
      <c r="H59" s="57">
        <v>3000</v>
      </c>
      <c r="I59" s="57">
        <v>1500</v>
      </c>
      <c r="J59" s="57">
        <f t="shared" si="17"/>
        <v>4500</v>
      </c>
      <c r="K59" s="62" t="s">
        <v>4</v>
      </c>
    </row>
    <row r="60" spans="1:11" ht="66" customHeight="1">
      <c r="A60" s="100"/>
      <c r="B60" s="101"/>
      <c r="C60" s="104"/>
      <c r="D60" s="104"/>
      <c r="E60" s="57"/>
      <c r="F60" s="57"/>
      <c r="G60" s="57"/>
      <c r="H60" s="57">
        <v>3000</v>
      </c>
      <c r="I60" s="57">
        <v>1500</v>
      </c>
      <c r="J60" s="57">
        <f t="shared" si="17"/>
        <v>4500</v>
      </c>
      <c r="K60" s="62" t="s">
        <v>5</v>
      </c>
    </row>
    <row r="61" spans="1:11" ht="15.75" customHeight="1">
      <c r="A61" s="100">
        <v>20</v>
      </c>
      <c r="B61" s="131" t="s">
        <v>40</v>
      </c>
      <c r="C61" s="132"/>
      <c r="D61" s="133"/>
      <c r="E61" s="57"/>
      <c r="F61" s="57"/>
      <c r="G61" s="57"/>
      <c r="H61" s="57">
        <f>H63</f>
        <v>6000</v>
      </c>
      <c r="I61" s="57"/>
      <c r="J61" s="57">
        <f>J63</f>
        <v>6000</v>
      </c>
      <c r="K61" s="62" t="s">
        <v>4</v>
      </c>
    </row>
    <row r="62" spans="1:11" ht="32.25" customHeight="1">
      <c r="A62" s="100"/>
      <c r="B62" s="134"/>
      <c r="C62" s="135"/>
      <c r="D62" s="136"/>
      <c r="E62" s="57"/>
      <c r="F62" s="57"/>
      <c r="G62" s="57"/>
      <c r="H62" s="57">
        <f>H64</f>
        <v>6000</v>
      </c>
      <c r="I62" s="57"/>
      <c r="J62" s="57">
        <f>J64</f>
        <v>6000</v>
      </c>
      <c r="K62" s="62" t="s">
        <v>5</v>
      </c>
    </row>
    <row r="63" spans="1:11" ht="15.75" customHeight="1">
      <c r="A63" s="100">
        <v>21</v>
      </c>
      <c r="B63" s="131" t="s">
        <v>42</v>
      </c>
      <c r="C63" s="132"/>
      <c r="D63" s="133"/>
      <c r="E63" s="57"/>
      <c r="F63" s="57"/>
      <c r="G63" s="57"/>
      <c r="H63" s="57">
        <f>H64</f>
        <v>6000</v>
      </c>
      <c r="I63" s="57"/>
      <c r="J63" s="57">
        <f>J65+J67</f>
        <v>6000</v>
      </c>
      <c r="K63" s="62" t="s">
        <v>4</v>
      </c>
    </row>
    <row r="64" spans="1:11" ht="31.5" customHeight="1">
      <c r="A64" s="100"/>
      <c r="B64" s="134"/>
      <c r="C64" s="135"/>
      <c r="D64" s="136"/>
      <c r="E64" s="57"/>
      <c r="F64" s="57"/>
      <c r="G64" s="57"/>
      <c r="H64" s="57">
        <f>H66+H68</f>
        <v>6000</v>
      </c>
      <c r="I64" s="57"/>
      <c r="J64" s="57">
        <f>J66+J68</f>
        <v>6000</v>
      </c>
      <c r="K64" s="62" t="s">
        <v>5</v>
      </c>
    </row>
    <row r="65" spans="1:11" ht="15.75">
      <c r="A65" s="100">
        <v>22</v>
      </c>
      <c r="B65" s="101" t="s">
        <v>41</v>
      </c>
      <c r="C65" s="102">
        <v>2018</v>
      </c>
      <c r="D65" s="104" t="s">
        <v>6</v>
      </c>
      <c r="E65" s="57"/>
      <c r="F65" s="57"/>
      <c r="G65" s="57"/>
      <c r="H65" s="57">
        <v>3000</v>
      </c>
      <c r="I65" s="57"/>
      <c r="J65" s="57">
        <f t="shared" ref="J65:J68" si="18">E65+F65+G65+H65+I65</f>
        <v>3000</v>
      </c>
      <c r="K65" s="62" t="s">
        <v>4</v>
      </c>
    </row>
    <row r="66" spans="1:11" ht="153.75" customHeight="1">
      <c r="A66" s="100"/>
      <c r="B66" s="101"/>
      <c r="C66" s="103"/>
      <c r="D66" s="104"/>
      <c r="E66" s="57"/>
      <c r="F66" s="57"/>
      <c r="G66" s="57"/>
      <c r="H66" s="57">
        <v>3000</v>
      </c>
      <c r="I66" s="57"/>
      <c r="J66" s="57">
        <f t="shared" si="18"/>
        <v>3000</v>
      </c>
      <c r="K66" s="62" t="s">
        <v>5</v>
      </c>
    </row>
    <row r="67" spans="1:11" ht="15.75">
      <c r="A67" s="100">
        <v>23</v>
      </c>
      <c r="B67" s="101" t="s">
        <v>68</v>
      </c>
      <c r="C67" s="102">
        <v>2018</v>
      </c>
      <c r="D67" s="104" t="s">
        <v>6</v>
      </c>
      <c r="E67" s="57"/>
      <c r="F67" s="60"/>
      <c r="G67" s="57"/>
      <c r="H67" s="57">
        <v>3000</v>
      </c>
      <c r="I67" s="57"/>
      <c r="J67" s="57">
        <f t="shared" si="18"/>
        <v>3000</v>
      </c>
      <c r="K67" s="62" t="s">
        <v>4</v>
      </c>
    </row>
    <row r="68" spans="1:11" ht="132" customHeight="1">
      <c r="A68" s="100"/>
      <c r="B68" s="101"/>
      <c r="C68" s="103"/>
      <c r="D68" s="104"/>
      <c r="E68" s="57"/>
      <c r="F68" s="60"/>
      <c r="G68" s="57"/>
      <c r="H68" s="57">
        <v>3000</v>
      </c>
      <c r="I68" s="57"/>
      <c r="J68" s="57">
        <f t="shared" si="18"/>
        <v>3000</v>
      </c>
      <c r="K68" s="62" t="s">
        <v>5</v>
      </c>
    </row>
    <row r="69" spans="1:11" ht="15.75" customHeight="1">
      <c r="A69" s="100">
        <v>24</v>
      </c>
      <c r="B69" s="131" t="s">
        <v>36</v>
      </c>
      <c r="C69" s="132"/>
      <c r="D69" s="133"/>
      <c r="E69" s="11">
        <f t="shared" ref="E69:J69" si="19">E73+E82</f>
        <v>33578.6</v>
      </c>
      <c r="F69" s="11">
        <f t="shared" si="19"/>
        <v>2749.7</v>
      </c>
      <c r="G69" s="12">
        <f t="shared" si="19"/>
        <v>510</v>
      </c>
      <c r="H69" s="12">
        <f t="shared" si="19"/>
        <v>1700</v>
      </c>
      <c r="I69" s="12">
        <f t="shared" si="19"/>
        <v>1700</v>
      </c>
      <c r="J69" s="11">
        <f t="shared" si="19"/>
        <v>40238.299999999996</v>
      </c>
      <c r="K69" s="62" t="s">
        <v>4</v>
      </c>
    </row>
    <row r="70" spans="1:11" ht="15.75">
      <c r="A70" s="100"/>
      <c r="B70" s="137"/>
      <c r="C70" s="138"/>
      <c r="D70" s="139"/>
      <c r="E70" s="60">
        <f>E83</f>
        <v>20593.5</v>
      </c>
      <c r="F70" s="12"/>
      <c r="G70" s="12"/>
      <c r="H70" s="12"/>
      <c r="I70" s="12"/>
      <c r="J70" s="60">
        <f>J83</f>
        <v>20593.5</v>
      </c>
      <c r="K70" s="62" t="s">
        <v>34</v>
      </c>
    </row>
    <row r="71" spans="1:11" ht="15.75">
      <c r="A71" s="100"/>
      <c r="B71" s="137"/>
      <c r="C71" s="138"/>
      <c r="D71" s="139"/>
      <c r="E71" s="11">
        <f>E84</f>
        <v>6321.7</v>
      </c>
      <c r="F71" s="12"/>
      <c r="G71" s="12"/>
      <c r="H71" s="12"/>
      <c r="I71" s="12"/>
      <c r="J71" s="13">
        <f>J84</f>
        <v>6321.7</v>
      </c>
      <c r="K71" s="62" t="s">
        <v>33</v>
      </c>
    </row>
    <row r="72" spans="1:11" ht="15.75">
      <c r="A72" s="100"/>
      <c r="B72" s="134"/>
      <c r="C72" s="135"/>
      <c r="D72" s="136"/>
      <c r="E72" s="11">
        <f t="shared" ref="E72:J72" si="20">E74+E85</f>
        <v>6663.4</v>
      </c>
      <c r="F72" s="11">
        <f t="shared" si="20"/>
        <v>2749.7</v>
      </c>
      <c r="G72" s="12">
        <f t="shared" si="20"/>
        <v>510</v>
      </c>
      <c r="H72" s="12">
        <f t="shared" si="20"/>
        <v>1700</v>
      </c>
      <c r="I72" s="12">
        <f t="shared" si="20"/>
        <v>1700</v>
      </c>
      <c r="J72" s="13">
        <f t="shared" si="20"/>
        <v>13323.099999999999</v>
      </c>
      <c r="K72" s="62" t="s">
        <v>5</v>
      </c>
    </row>
    <row r="73" spans="1:11" ht="15.75" customHeight="1">
      <c r="A73" s="100">
        <v>25</v>
      </c>
      <c r="B73" s="131" t="s">
        <v>46</v>
      </c>
      <c r="C73" s="132"/>
      <c r="D73" s="133"/>
      <c r="E73" s="60">
        <f t="shared" ref="E73:J73" si="21">E75+E77+E80</f>
        <v>225</v>
      </c>
      <c r="F73" s="60">
        <f t="shared" si="21"/>
        <v>450</v>
      </c>
      <c r="G73" s="60">
        <f t="shared" si="21"/>
        <v>510</v>
      </c>
      <c r="H73" s="60">
        <f t="shared" si="21"/>
        <v>1700</v>
      </c>
      <c r="I73" s="60">
        <f t="shared" si="21"/>
        <v>1700</v>
      </c>
      <c r="J73" s="60">
        <f t="shared" si="21"/>
        <v>4585</v>
      </c>
      <c r="K73" s="62" t="s">
        <v>4</v>
      </c>
    </row>
    <row r="74" spans="1:11" ht="15.75">
      <c r="A74" s="100"/>
      <c r="B74" s="134"/>
      <c r="C74" s="135"/>
      <c r="D74" s="136"/>
      <c r="E74" s="60">
        <f>E76+E78+E79+E81</f>
        <v>225</v>
      </c>
      <c r="F74" s="60">
        <f t="shared" ref="F74:J74" si="22">F76+F78+F79+F81</f>
        <v>450</v>
      </c>
      <c r="G74" s="60">
        <f t="shared" si="22"/>
        <v>510</v>
      </c>
      <c r="H74" s="60">
        <f t="shared" si="22"/>
        <v>1700</v>
      </c>
      <c r="I74" s="60">
        <f t="shared" si="22"/>
        <v>1700</v>
      </c>
      <c r="J74" s="60">
        <f t="shared" si="22"/>
        <v>4585</v>
      </c>
      <c r="K74" s="62" t="s">
        <v>5</v>
      </c>
    </row>
    <row r="75" spans="1:11" ht="15.75" customHeight="1">
      <c r="A75" s="100">
        <v>26</v>
      </c>
      <c r="B75" s="101" t="s">
        <v>70</v>
      </c>
      <c r="C75" s="102" t="s">
        <v>15</v>
      </c>
      <c r="D75" s="102" t="s">
        <v>74</v>
      </c>
      <c r="E75" s="60">
        <v>100</v>
      </c>
      <c r="F75" s="60">
        <v>350</v>
      </c>
      <c r="G75" s="60">
        <v>360</v>
      </c>
      <c r="H75" s="60">
        <v>1000</v>
      </c>
      <c r="I75" s="60">
        <v>1000</v>
      </c>
      <c r="J75" s="60">
        <f t="shared" ref="J75:J91" si="23">E75+F75+G75+H75+I75</f>
        <v>2810</v>
      </c>
      <c r="K75" s="62" t="s">
        <v>4</v>
      </c>
    </row>
    <row r="76" spans="1:11" ht="66.75" customHeight="1">
      <c r="A76" s="100"/>
      <c r="B76" s="101"/>
      <c r="C76" s="108"/>
      <c r="D76" s="103"/>
      <c r="E76" s="60">
        <v>100</v>
      </c>
      <c r="F76" s="60">
        <v>350</v>
      </c>
      <c r="G76" s="60">
        <v>360</v>
      </c>
      <c r="H76" s="60">
        <v>1000</v>
      </c>
      <c r="I76" s="60">
        <v>1000</v>
      </c>
      <c r="J76" s="60">
        <f t="shared" si="23"/>
        <v>2810</v>
      </c>
      <c r="K76" s="62" t="s">
        <v>5</v>
      </c>
    </row>
    <row r="77" spans="1:11" ht="15.75" customHeight="1">
      <c r="A77" s="109">
        <v>27</v>
      </c>
      <c r="B77" s="102" t="s">
        <v>47</v>
      </c>
      <c r="C77" s="102" t="s">
        <v>15</v>
      </c>
      <c r="D77" s="140" t="s">
        <v>32</v>
      </c>
      <c r="E77" s="60">
        <v>100</v>
      </c>
      <c r="F77" s="60">
        <v>100</v>
      </c>
      <c r="G77" s="60">
        <v>100</v>
      </c>
      <c r="H77" s="60">
        <v>500</v>
      </c>
      <c r="I77" s="60">
        <v>500</v>
      </c>
      <c r="J77" s="60">
        <f t="shared" si="23"/>
        <v>1300</v>
      </c>
      <c r="K77" s="62" t="s">
        <v>4</v>
      </c>
    </row>
    <row r="78" spans="1:11" ht="47.25" customHeight="1">
      <c r="A78" s="110"/>
      <c r="B78" s="108"/>
      <c r="C78" s="108"/>
      <c r="D78" s="141"/>
      <c r="E78" s="60">
        <v>100</v>
      </c>
      <c r="F78" s="60">
        <v>100</v>
      </c>
      <c r="G78" s="60"/>
      <c r="H78" s="60"/>
      <c r="I78" s="60"/>
      <c r="J78" s="60">
        <f t="shared" si="23"/>
        <v>200</v>
      </c>
      <c r="K78" s="62" t="s">
        <v>5</v>
      </c>
    </row>
    <row r="79" spans="1:11" ht="47.25" customHeight="1">
      <c r="A79" s="111"/>
      <c r="B79" s="103"/>
      <c r="C79" s="103"/>
      <c r="D79" s="58" t="s">
        <v>6</v>
      </c>
      <c r="E79" s="60"/>
      <c r="F79" s="60"/>
      <c r="G79" s="60">
        <v>100</v>
      </c>
      <c r="H79" s="60">
        <v>500</v>
      </c>
      <c r="I79" s="60">
        <v>500</v>
      </c>
      <c r="J79" s="60">
        <f t="shared" si="23"/>
        <v>1100</v>
      </c>
      <c r="K79" s="62" t="s">
        <v>5</v>
      </c>
    </row>
    <row r="80" spans="1:11" ht="15.75">
      <c r="A80" s="100">
        <v>28</v>
      </c>
      <c r="B80" s="101" t="s">
        <v>48</v>
      </c>
      <c r="C80" s="104" t="s">
        <v>15</v>
      </c>
      <c r="D80" s="104" t="s">
        <v>6</v>
      </c>
      <c r="E80" s="60">
        <v>25</v>
      </c>
      <c r="F80" s="60"/>
      <c r="G80" s="60">
        <v>50</v>
      </c>
      <c r="H80" s="60">
        <v>200</v>
      </c>
      <c r="I80" s="60">
        <v>200</v>
      </c>
      <c r="J80" s="60">
        <f t="shared" si="23"/>
        <v>475</v>
      </c>
      <c r="K80" s="62" t="s">
        <v>4</v>
      </c>
    </row>
    <row r="81" spans="1:11" ht="63" customHeight="1">
      <c r="A81" s="100"/>
      <c r="B81" s="101"/>
      <c r="C81" s="104"/>
      <c r="D81" s="104"/>
      <c r="E81" s="60">
        <v>25</v>
      </c>
      <c r="F81" s="60"/>
      <c r="G81" s="60">
        <v>50</v>
      </c>
      <c r="H81" s="60">
        <v>200</v>
      </c>
      <c r="I81" s="60">
        <v>200</v>
      </c>
      <c r="J81" s="60">
        <f t="shared" si="23"/>
        <v>475</v>
      </c>
      <c r="K81" s="62" t="s">
        <v>5</v>
      </c>
    </row>
    <row r="82" spans="1:11" ht="15.75" customHeight="1">
      <c r="A82" s="100">
        <v>29</v>
      </c>
      <c r="B82" s="131" t="s">
        <v>37</v>
      </c>
      <c r="C82" s="132"/>
      <c r="D82" s="133"/>
      <c r="E82" s="11">
        <f>E86+E90</f>
        <v>33353.599999999999</v>
      </c>
      <c r="F82" s="11">
        <f>F86+F90</f>
        <v>2299.6999999999998</v>
      </c>
      <c r="G82" s="11"/>
      <c r="H82" s="11"/>
      <c r="I82" s="11"/>
      <c r="J82" s="11">
        <f>J86+J90</f>
        <v>35653.299999999996</v>
      </c>
      <c r="K82" s="62" t="s">
        <v>4</v>
      </c>
    </row>
    <row r="83" spans="1:11" ht="15.75">
      <c r="A83" s="100"/>
      <c r="B83" s="137"/>
      <c r="C83" s="138"/>
      <c r="D83" s="139"/>
      <c r="E83" s="60">
        <f>E87</f>
        <v>20593.5</v>
      </c>
      <c r="F83" s="60">
        <f>F87</f>
        <v>0</v>
      </c>
      <c r="G83" s="60"/>
      <c r="H83" s="60"/>
      <c r="I83" s="60"/>
      <c r="J83" s="60">
        <f>J87</f>
        <v>20593.5</v>
      </c>
      <c r="K83" s="62" t="s">
        <v>82</v>
      </c>
    </row>
    <row r="84" spans="1:11" ht="15.75">
      <c r="A84" s="100"/>
      <c r="B84" s="137"/>
      <c r="C84" s="138"/>
      <c r="D84" s="139"/>
      <c r="E84" s="11">
        <f>E88</f>
        <v>6321.7</v>
      </c>
      <c r="F84" s="11">
        <f>F88</f>
        <v>0</v>
      </c>
      <c r="G84" s="13"/>
      <c r="H84" s="13"/>
      <c r="I84" s="13"/>
      <c r="J84" s="13">
        <f>J88</f>
        <v>6321.7</v>
      </c>
      <c r="K84" s="62" t="s">
        <v>33</v>
      </c>
    </row>
    <row r="85" spans="1:11" ht="15.75">
      <c r="A85" s="100"/>
      <c r="B85" s="134"/>
      <c r="C85" s="135"/>
      <c r="D85" s="136"/>
      <c r="E85" s="11">
        <f>E89+E91</f>
        <v>6438.4</v>
      </c>
      <c r="F85" s="11">
        <f>F89+F91</f>
        <v>2299.6999999999998</v>
      </c>
      <c r="G85" s="13"/>
      <c r="H85" s="13"/>
      <c r="I85" s="13"/>
      <c r="J85" s="13">
        <f>J89+J91</f>
        <v>8738.0999999999985</v>
      </c>
      <c r="K85" s="62" t="s">
        <v>5</v>
      </c>
    </row>
    <row r="86" spans="1:11" ht="15.75">
      <c r="A86" s="100">
        <v>30</v>
      </c>
      <c r="B86" s="101" t="s">
        <v>38</v>
      </c>
      <c r="C86" s="102" t="s">
        <v>35</v>
      </c>
      <c r="D86" s="104" t="s">
        <v>6</v>
      </c>
      <c r="E86" s="27">
        <f>E87+E88+E89</f>
        <v>33269.599999999999</v>
      </c>
      <c r="F86" s="28">
        <f>F87+F88+F89</f>
        <v>2124.6999999999998</v>
      </c>
      <c r="G86" s="57"/>
      <c r="H86" s="57"/>
      <c r="I86" s="57"/>
      <c r="J86" s="10">
        <f>E86+F86+G86+H86+I86</f>
        <v>35394.299999999996</v>
      </c>
      <c r="K86" s="62" t="s">
        <v>4</v>
      </c>
    </row>
    <row r="87" spans="1:11" ht="15.75">
      <c r="A87" s="100"/>
      <c r="B87" s="101"/>
      <c r="C87" s="108"/>
      <c r="D87" s="104"/>
      <c r="E87" s="60">
        <v>20593.5</v>
      </c>
      <c r="F87" s="60"/>
      <c r="G87" s="57"/>
      <c r="H87" s="57"/>
      <c r="I87" s="57"/>
      <c r="J87" s="57">
        <f t="shared" si="23"/>
        <v>20593.5</v>
      </c>
      <c r="K87" s="62" t="s">
        <v>82</v>
      </c>
    </row>
    <row r="88" spans="1:11" ht="15.75">
      <c r="A88" s="100"/>
      <c r="B88" s="101"/>
      <c r="C88" s="108"/>
      <c r="D88" s="104"/>
      <c r="E88" s="11">
        <v>6321.7</v>
      </c>
      <c r="F88" s="60"/>
      <c r="G88" s="57"/>
      <c r="H88" s="57"/>
      <c r="I88" s="57"/>
      <c r="J88" s="57">
        <f t="shared" si="23"/>
        <v>6321.7</v>
      </c>
      <c r="K88" s="62" t="s">
        <v>33</v>
      </c>
    </row>
    <row r="89" spans="1:11" ht="15.75">
      <c r="A89" s="100"/>
      <c r="B89" s="101"/>
      <c r="C89" s="103"/>
      <c r="D89" s="104"/>
      <c r="E89" s="11">
        <v>6354.4</v>
      </c>
      <c r="F89" s="60">
        <v>2124.6999999999998</v>
      </c>
      <c r="G89" s="57"/>
      <c r="H89" s="57"/>
      <c r="I89" s="57"/>
      <c r="J89" s="57">
        <f t="shared" si="23"/>
        <v>8479.0999999999985</v>
      </c>
      <c r="K89" s="62" t="s">
        <v>5</v>
      </c>
    </row>
    <row r="90" spans="1:11" ht="15.75">
      <c r="A90" s="120">
        <v>31</v>
      </c>
      <c r="B90" s="119" t="s">
        <v>39</v>
      </c>
      <c r="C90" s="121" t="s">
        <v>35</v>
      </c>
      <c r="D90" s="121" t="s">
        <v>6</v>
      </c>
      <c r="E90" s="60">
        <v>84</v>
      </c>
      <c r="F90" s="60">
        <v>175</v>
      </c>
      <c r="G90" s="60"/>
      <c r="H90" s="60"/>
      <c r="I90" s="60"/>
      <c r="J90" s="60">
        <f t="shared" si="23"/>
        <v>259</v>
      </c>
      <c r="K90" s="64" t="s">
        <v>4</v>
      </c>
    </row>
    <row r="91" spans="1:11" ht="138.75" customHeight="1">
      <c r="A91" s="120"/>
      <c r="B91" s="119"/>
      <c r="C91" s="121"/>
      <c r="D91" s="121"/>
      <c r="E91" s="60">
        <v>84</v>
      </c>
      <c r="F91" s="60">
        <v>175</v>
      </c>
      <c r="G91" s="60"/>
      <c r="H91" s="60"/>
      <c r="I91" s="60"/>
      <c r="J91" s="60">
        <f t="shared" si="23"/>
        <v>259</v>
      </c>
      <c r="K91" s="64" t="s">
        <v>5</v>
      </c>
    </row>
    <row r="92" spans="1:11" ht="15.75" customHeight="1">
      <c r="A92" s="100">
        <v>32</v>
      </c>
      <c r="B92" s="131" t="s">
        <v>69</v>
      </c>
      <c r="C92" s="132"/>
      <c r="D92" s="133"/>
      <c r="E92" s="57"/>
      <c r="F92" s="57"/>
      <c r="G92" s="57"/>
      <c r="H92" s="60">
        <f t="shared" ref="H92:J93" si="24">H94</f>
        <v>300</v>
      </c>
      <c r="I92" s="57">
        <f t="shared" si="24"/>
        <v>300</v>
      </c>
      <c r="J92" s="57">
        <f t="shared" si="24"/>
        <v>600</v>
      </c>
      <c r="K92" s="62" t="s">
        <v>4</v>
      </c>
    </row>
    <row r="93" spans="1:11" ht="15.75">
      <c r="A93" s="100"/>
      <c r="B93" s="134"/>
      <c r="C93" s="135"/>
      <c r="D93" s="136"/>
      <c r="E93" s="57"/>
      <c r="F93" s="57"/>
      <c r="G93" s="57"/>
      <c r="H93" s="60">
        <f t="shared" si="24"/>
        <v>300</v>
      </c>
      <c r="I93" s="57">
        <f t="shared" si="24"/>
        <v>300</v>
      </c>
      <c r="J93" s="57">
        <f t="shared" si="24"/>
        <v>600</v>
      </c>
      <c r="K93" s="62" t="s">
        <v>5</v>
      </c>
    </row>
    <row r="94" spans="1:11" ht="15.75" customHeight="1">
      <c r="A94" s="100">
        <v>33</v>
      </c>
      <c r="B94" s="131" t="s">
        <v>71</v>
      </c>
      <c r="C94" s="132"/>
      <c r="D94" s="133"/>
      <c r="E94" s="57"/>
      <c r="F94" s="57"/>
      <c r="G94" s="57"/>
      <c r="H94" s="60">
        <f t="shared" ref="H94:J94" si="25">H95</f>
        <v>300</v>
      </c>
      <c r="I94" s="57">
        <f t="shared" si="25"/>
        <v>300</v>
      </c>
      <c r="J94" s="57">
        <f t="shared" si="25"/>
        <v>600</v>
      </c>
      <c r="K94" s="62" t="s">
        <v>4</v>
      </c>
    </row>
    <row r="95" spans="1:11" ht="15.75">
      <c r="A95" s="100"/>
      <c r="B95" s="134"/>
      <c r="C95" s="135"/>
      <c r="D95" s="136"/>
      <c r="E95" s="57"/>
      <c r="F95" s="57"/>
      <c r="G95" s="57"/>
      <c r="H95" s="60">
        <f>H97</f>
        <v>300</v>
      </c>
      <c r="I95" s="57">
        <f>I97</f>
        <v>300</v>
      </c>
      <c r="J95" s="57">
        <f>J97</f>
        <v>600</v>
      </c>
      <c r="K95" s="62" t="s">
        <v>5</v>
      </c>
    </row>
    <row r="96" spans="1:11" ht="15.75">
      <c r="A96" s="100">
        <v>34</v>
      </c>
      <c r="B96" s="101" t="s">
        <v>72</v>
      </c>
      <c r="C96" s="102" t="s">
        <v>78</v>
      </c>
      <c r="D96" s="104" t="s">
        <v>6</v>
      </c>
      <c r="E96" s="57"/>
      <c r="F96" s="57"/>
      <c r="G96" s="57"/>
      <c r="H96" s="60">
        <v>300</v>
      </c>
      <c r="I96" s="57">
        <v>300</v>
      </c>
      <c r="J96" s="57">
        <f t="shared" ref="J96:J97" si="26">E96+F96+G96+H96+I96</f>
        <v>600</v>
      </c>
      <c r="K96" s="62" t="s">
        <v>4</v>
      </c>
    </row>
    <row r="97" spans="1:11" ht="80.25" customHeight="1">
      <c r="A97" s="100"/>
      <c r="B97" s="101"/>
      <c r="C97" s="103"/>
      <c r="D97" s="104"/>
      <c r="E97" s="57"/>
      <c r="F97" s="57"/>
      <c r="G97" s="57"/>
      <c r="H97" s="60">
        <v>300</v>
      </c>
      <c r="I97" s="57">
        <v>300</v>
      </c>
      <c r="J97" s="57">
        <f t="shared" si="26"/>
        <v>600</v>
      </c>
      <c r="K97" s="62" t="s">
        <v>5</v>
      </c>
    </row>
    <row r="98" spans="1:11" ht="15.75">
      <c r="A98" s="33"/>
      <c r="B98" s="34"/>
      <c r="C98" s="35"/>
      <c r="D98" s="35"/>
      <c r="E98" s="33"/>
      <c r="F98" s="33"/>
      <c r="G98" s="33"/>
      <c r="H98" s="33"/>
      <c r="I98" s="33"/>
      <c r="J98" s="33"/>
      <c r="K98" s="35"/>
    </row>
    <row r="99" spans="1:11" ht="15.75">
      <c r="A99" s="33"/>
      <c r="B99" s="34"/>
      <c r="C99" s="35"/>
      <c r="D99" s="35"/>
      <c r="E99" s="33"/>
      <c r="F99" s="33"/>
      <c r="G99" s="33"/>
      <c r="H99" s="33"/>
      <c r="I99" s="33"/>
      <c r="J99" s="33"/>
      <c r="K99" s="35"/>
    </row>
    <row r="100" spans="1:11" ht="15.75">
      <c r="A100" s="33"/>
      <c r="B100" s="34"/>
      <c r="C100" s="35"/>
      <c r="D100" s="35"/>
      <c r="E100" s="33"/>
      <c r="F100" s="33"/>
      <c r="G100" s="33"/>
      <c r="H100" s="33"/>
      <c r="I100" s="33"/>
      <c r="J100" s="33"/>
      <c r="K100" s="35"/>
    </row>
    <row r="101" spans="1:11" ht="15.75" customHeight="1">
      <c r="B101" s="4"/>
      <c r="C101" s="4"/>
      <c r="D101" s="104" t="s">
        <v>17</v>
      </c>
      <c r="E101" s="100" t="s">
        <v>0</v>
      </c>
      <c r="F101" s="100"/>
      <c r="G101" s="100"/>
      <c r="H101" s="100"/>
      <c r="I101" s="100"/>
      <c r="J101" s="100"/>
    </row>
    <row r="102" spans="1:11" ht="15.75" customHeight="1">
      <c r="B102" s="4"/>
      <c r="C102" s="4"/>
      <c r="D102" s="104"/>
      <c r="E102" s="57" t="s">
        <v>2</v>
      </c>
      <c r="F102" s="57" t="s">
        <v>11</v>
      </c>
      <c r="G102" s="57" t="s">
        <v>12</v>
      </c>
      <c r="H102" s="57" t="s">
        <v>13</v>
      </c>
      <c r="I102" s="57" t="s">
        <v>14</v>
      </c>
      <c r="J102" s="57" t="s">
        <v>18</v>
      </c>
    </row>
    <row r="103" spans="1:11" ht="15.75" customHeight="1">
      <c r="B103" s="4"/>
      <c r="C103" s="4"/>
      <c r="D103" s="58" t="s">
        <v>19</v>
      </c>
      <c r="E103" s="10">
        <f t="shared" ref="E103:J103" si="27">E11+E29+E48+E61+E69+E92</f>
        <v>44501.7</v>
      </c>
      <c r="F103" s="10">
        <f t="shared" si="27"/>
        <v>10333.599999999999</v>
      </c>
      <c r="G103" s="10">
        <f t="shared" si="27"/>
        <v>151819.1</v>
      </c>
      <c r="H103" s="10">
        <f t="shared" si="27"/>
        <v>47500</v>
      </c>
      <c r="I103" s="10">
        <f t="shared" si="27"/>
        <v>36500</v>
      </c>
      <c r="J103" s="10">
        <f t="shared" si="27"/>
        <v>290654.40000000002</v>
      </c>
    </row>
    <row r="104" spans="1:11" ht="15.75" customHeight="1">
      <c r="B104" s="4"/>
      <c r="C104" s="4"/>
      <c r="D104" s="63" t="s">
        <v>81</v>
      </c>
      <c r="E104" s="10">
        <f>E70</f>
        <v>20593.5</v>
      </c>
      <c r="F104" s="10">
        <f t="shared" ref="F104:I104" si="28">F70</f>
        <v>0</v>
      </c>
      <c r="G104" s="10">
        <f t="shared" si="28"/>
        <v>0</v>
      </c>
      <c r="H104" s="10">
        <f t="shared" si="28"/>
        <v>0</v>
      </c>
      <c r="I104" s="10">
        <f t="shared" si="28"/>
        <v>0</v>
      </c>
      <c r="J104" s="10">
        <f>J70</f>
        <v>20593.5</v>
      </c>
    </row>
    <row r="105" spans="1:11" ht="15.75" customHeight="1">
      <c r="B105" s="4"/>
      <c r="C105" s="4"/>
      <c r="D105" s="58" t="s">
        <v>49</v>
      </c>
      <c r="E105" s="10">
        <f>E12+E30+E71</f>
        <v>11025.7</v>
      </c>
      <c r="F105" s="10">
        <f t="shared" ref="F105:J105" si="29">F12+F30+F71</f>
        <v>0</v>
      </c>
      <c r="G105" s="10">
        <f t="shared" si="29"/>
        <v>147742</v>
      </c>
      <c r="H105" s="10">
        <f t="shared" si="29"/>
        <v>0</v>
      </c>
      <c r="I105" s="10">
        <f t="shared" si="29"/>
        <v>0</v>
      </c>
      <c r="J105" s="10">
        <f t="shared" si="29"/>
        <v>158767.70000000001</v>
      </c>
    </row>
    <row r="106" spans="1:11" ht="15.75" customHeight="1">
      <c r="B106" s="4"/>
      <c r="C106" s="4"/>
      <c r="D106" s="58" t="s">
        <v>20</v>
      </c>
      <c r="E106" s="10">
        <f t="shared" ref="E106:J106" si="30">E13+E31+E49+E62+E72+E93</f>
        <v>12882.5</v>
      </c>
      <c r="F106" s="10">
        <f t="shared" si="30"/>
        <v>10333.599999999999</v>
      </c>
      <c r="G106" s="10">
        <f t="shared" si="30"/>
        <v>4077.1</v>
      </c>
      <c r="H106" s="10">
        <f t="shared" si="30"/>
        <v>33000</v>
      </c>
      <c r="I106" s="10">
        <f t="shared" si="30"/>
        <v>22000</v>
      </c>
      <c r="J106" s="10">
        <f t="shared" si="30"/>
        <v>82293.200000000012</v>
      </c>
    </row>
    <row r="107" spans="1:11" ht="15.75" customHeight="1">
      <c r="B107" s="4"/>
      <c r="C107" s="4"/>
      <c r="D107" s="58" t="s">
        <v>51</v>
      </c>
      <c r="E107" s="10">
        <f>E50</f>
        <v>0</v>
      </c>
      <c r="F107" s="10">
        <f t="shared" ref="F107:I107" si="31">F50</f>
        <v>0</v>
      </c>
      <c r="G107" s="10">
        <f t="shared" si="31"/>
        <v>0</v>
      </c>
      <c r="H107" s="10">
        <f t="shared" si="31"/>
        <v>14500</v>
      </c>
      <c r="I107" s="10">
        <f t="shared" si="31"/>
        <v>14500</v>
      </c>
      <c r="J107" s="10">
        <f>J50</f>
        <v>29000</v>
      </c>
    </row>
    <row r="108" spans="1:11" ht="15.75" customHeight="1">
      <c r="B108" s="4"/>
      <c r="C108" s="4"/>
      <c r="D108" s="58" t="s">
        <v>21</v>
      </c>
      <c r="E108" s="10">
        <f>E103</f>
        <v>44501.7</v>
      </c>
      <c r="F108" s="10">
        <f t="shared" ref="F108:I108" si="32">F103</f>
        <v>10333.599999999999</v>
      </c>
      <c r="G108" s="10">
        <f t="shared" si="32"/>
        <v>151819.1</v>
      </c>
      <c r="H108" s="10">
        <f t="shared" si="32"/>
        <v>47500</v>
      </c>
      <c r="I108" s="10">
        <f t="shared" si="32"/>
        <v>36500</v>
      </c>
      <c r="J108" s="10">
        <f>E108+F108+G108+H108+I108</f>
        <v>290654.40000000002</v>
      </c>
    </row>
    <row r="109" spans="1:11" ht="15.75" customHeight="1">
      <c r="B109" s="4"/>
      <c r="C109" s="4"/>
      <c r="D109" s="58" t="s">
        <v>20</v>
      </c>
      <c r="E109" s="10">
        <f>E106</f>
        <v>12882.5</v>
      </c>
      <c r="F109" s="10">
        <f t="shared" ref="F109:I109" si="33">F106</f>
        <v>10333.599999999999</v>
      </c>
      <c r="G109" s="10">
        <f t="shared" si="33"/>
        <v>4077.1</v>
      </c>
      <c r="H109" s="10">
        <f t="shared" si="33"/>
        <v>33000</v>
      </c>
      <c r="I109" s="10">
        <f t="shared" si="33"/>
        <v>22000</v>
      </c>
      <c r="J109" s="10">
        <f>E109+F109+G109+H109+I109</f>
        <v>82293.2</v>
      </c>
    </row>
    <row r="110" spans="1:11" ht="15.75" customHeight="1">
      <c r="B110" s="4"/>
      <c r="C110" s="4"/>
      <c r="D110" s="58" t="s">
        <v>22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f t="shared" ref="J110:J113" si="34">E110+F110+G110+H110+I110</f>
        <v>0</v>
      </c>
    </row>
    <row r="111" spans="1:11" ht="15.75" customHeight="1">
      <c r="B111" s="4"/>
      <c r="C111" s="4"/>
      <c r="D111" s="58" t="s">
        <v>20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f t="shared" si="34"/>
        <v>0</v>
      </c>
    </row>
    <row r="112" spans="1:11" ht="15.75" customHeight="1">
      <c r="B112" s="4"/>
      <c r="C112" s="4"/>
      <c r="D112" s="58" t="s">
        <v>23</v>
      </c>
      <c r="E112" s="10">
        <f>E103-E108-E110</f>
        <v>0</v>
      </c>
      <c r="F112" s="10">
        <f>F103-F108-F110</f>
        <v>0</v>
      </c>
      <c r="G112" s="10">
        <f>G103-G108-G110</f>
        <v>0</v>
      </c>
      <c r="H112" s="10">
        <f>H103-H108-H110</f>
        <v>0</v>
      </c>
      <c r="I112" s="10">
        <f>I103-I108-I110</f>
        <v>0</v>
      </c>
      <c r="J112" s="10">
        <f t="shared" si="34"/>
        <v>0</v>
      </c>
    </row>
    <row r="113" spans="2:10" ht="15.75" customHeight="1">
      <c r="B113" s="4"/>
      <c r="C113" s="4"/>
      <c r="D113" s="58" t="s">
        <v>20</v>
      </c>
      <c r="E113" s="10">
        <f>E106-E109-E111</f>
        <v>0</v>
      </c>
      <c r="F113" s="10">
        <f>F106-F109-F111</f>
        <v>0</v>
      </c>
      <c r="G113" s="10">
        <f t="shared" ref="G113:I113" si="35">G106-G109-G111</f>
        <v>0</v>
      </c>
      <c r="H113" s="10">
        <f t="shared" si="35"/>
        <v>0</v>
      </c>
      <c r="I113" s="10">
        <f t="shared" si="35"/>
        <v>0</v>
      </c>
      <c r="J113" s="10">
        <f t="shared" si="34"/>
        <v>0</v>
      </c>
    </row>
  </sheetData>
  <mergeCells count="117">
    <mergeCell ref="D101:D102"/>
    <mergeCell ref="E101:J101"/>
    <mergeCell ref="A94:A95"/>
    <mergeCell ref="B94:D95"/>
    <mergeCell ref="A96:A97"/>
    <mergeCell ref="B96:B97"/>
    <mergeCell ref="C96:C97"/>
    <mergeCell ref="D96:D97"/>
    <mergeCell ref="A90:A91"/>
    <mergeCell ref="B90:B91"/>
    <mergeCell ref="C90:C91"/>
    <mergeCell ref="D90:D91"/>
    <mergeCell ref="A92:A93"/>
    <mergeCell ref="B92:D93"/>
    <mergeCell ref="A82:A85"/>
    <mergeCell ref="B82:D85"/>
    <mergeCell ref="A86:A89"/>
    <mergeCell ref="B86:B89"/>
    <mergeCell ref="C86:C89"/>
    <mergeCell ref="D86:D89"/>
    <mergeCell ref="A77:A79"/>
    <mergeCell ref="B77:B79"/>
    <mergeCell ref="C77:C79"/>
    <mergeCell ref="D77:D78"/>
    <mergeCell ref="A80:A81"/>
    <mergeCell ref="B80:B81"/>
    <mergeCell ref="C80:C81"/>
    <mergeCell ref="D80:D81"/>
    <mergeCell ref="A73:A74"/>
    <mergeCell ref="B73:D74"/>
    <mergeCell ref="A75:A76"/>
    <mergeCell ref="B75:B76"/>
    <mergeCell ref="C75:C76"/>
    <mergeCell ref="D75:D76"/>
    <mergeCell ref="A67:A68"/>
    <mergeCell ref="B67:B68"/>
    <mergeCell ref="C67:C68"/>
    <mergeCell ref="D67:D68"/>
    <mergeCell ref="A69:A72"/>
    <mergeCell ref="B69:D72"/>
    <mergeCell ref="A61:A62"/>
    <mergeCell ref="B61:D62"/>
    <mergeCell ref="A63:A64"/>
    <mergeCell ref="B63:D64"/>
    <mergeCell ref="A65:A66"/>
    <mergeCell ref="B65:B66"/>
    <mergeCell ref="C65:C66"/>
    <mergeCell ref="D65:D66"/>
    <mergeCell ref="A56:A58"/>
    <mergeCell ref="B56:B58"/>
    <mergeCell ref="C56:C58"/>
    <mergeCell ref="D56:D58"/>
    <mergeCell ref="A59:A60"/>
    <mergeCell ref="B59:B60"/>
    <mergeCell ref="C59:C60"/>
    <mergeCell ref="D59:D60"/>
    <mergeCell ref="A48:A50"/>
    <mergeCell ref="B48:D50"/>
    <mergeCell ref="A51:A53"/>
    <mergeCell ref="B51:D53"/>
    <mergeCell ref="A54:A55"/>
    <mergeCell ref="B54:B55"/>
    <mergeCell ref="C54:C55"/>
    <mergeCell ref="D54:D55"/>
    <mergeCell ref="A38:A40"/>
    <mergeCell ref="B38:B40"/>
    <mergeCell ref="C38:C40"/>
    <mergeCell ref="B41:B42"/>
    <mergeCell ref="C41:C42"/>
    <mergeCell ref="D41:D42"/>
    <mergeCell ref="A41:A42"/>
    <mergeCell ref="D46:D47"/>
    <mergeCell ref="B43:B47"/>
    <mergeCell ref="A43:A47"/>
    <mergeCell ref="C43:C47"/>
    <mergeCell ref="A1:K1"/>
    <mergeCell ref="A2:K2"/>
    <mergeCell ref="A3:A4"/>
    <mergeCell ref="B3:B4"/>
    <mergeCell ref="C3:C4"/>
    <mergeCell ref="D3:D4"/>
    <mergeCell ref="E3:J3"/>
    <mergeCell ref="K3:K4"/>
    <mergeCell ref="A22:A23"/>
    <mergeCell ref="B22:B23"/>
    <mergeCell ref="C22:C23"/>
    <mergeCell ref="D22:D23"/>
    <mergeCell ref="A17:A18"/>
    <mergeCell ref="B17:B18"/>
    <mergeCell ref="C17:C18"/>
    <mergeCell ref="D17:D18"/>
    <mergeCell ref="A19:A21"/>
    <mergeCell ref="B19:B21"/>
    <mergeCell ref="C19:C21"/>
    <mergeCell ref="D19:D21"/>
    <mergeCell ref="A6:A10"/>
    <mergeCell ref="B6:D10"/>
    <mergeCell ref="A11:A13"/>
    <mergeCell ref="B11:D13"/>
    <mergeCell ref="A14:A16"/>
    <mergeCell ref="B14:D16"/>
    <mergeCell ref="A24:A25"/>
    <mergeCell ref="B24:B25"/>
    <mergeCell ref="C24:C25"/>
    <mergeCell ref="D24:D25"/>
    <mergeCell ref="A32:A34"/>
    <mergeCell ref="B32:D34"/>
    <mergeCell ref="A35:A37"/>
    <mergeCell ref="B35:B37"/>
    <mergeCell ref="C35:C36"/>
    <mergeCell ref="D35:D36"/>
    <mergeCell ref="A26:A28"/>
    <mergeCell ref="B26:B28"/>
    <mergeCell ref="C26:C28"/>
    <mergeCell ref="D26:D28"/>
    <mergeCell ref="A29:A31"/>
    <mergeCell ref="B29:D31"/>
  </mergeCells>
  <pageMargins left="0.39370078740157483" right="0.39370078740157483" top="0.78740157480314965" bottom="0.19685039370078741" header="0.31496062992125984" footer="0.31496062992125984"/>
  <pageSetup paperSize="9" scale="84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1"/>
  <sheetViews>
    <sheetView view="pageBreakPreview" zoomScaleSheetLayoutView="100" workbookViewId="0">
      <selection activeCell="H9" sqref="H9"/>
    </sheetView>
  </sheetViews>
  <sheetFormatPr defaultRowHeight="15"/>
  <cols>
    <col min="1" max="1" width="4.140625" bestFit="1" customWidth="1"/>
    <col min="2" max="2" width="29.28515625" customWidth="1"/>
    <col min="4" max="4" width="35.85546875" customWidth="1"/>
    <col min="5" max="5" width="14" customWidth="1"/>
    <col min="6" max="6" width="9.5703125" customWidth="1"/>
    <col min="7" max="7" width="11" customWidth="1"/>
    <col min="8" max="8" width="9.5703125" bestFit="1" customWidth="1"/>
    <col min="9" max="9" width="9.28515625" bestFit="1" customWidth="1"/>
    <col min="10" max="10" width="15" customWidth="1"/>
    <col min="11" max="11" width="20.28515625" customWidth="1"/>
  </cols>
  <sheetData>
    <row r="1" spans="1:11" ht="18.75">
      <c r="A1" s="117" t="s">
        <v>85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8.75">
      <c r="A2" s="118" t="s">
        <v>84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48" customHeight="1">
      <c r="A3" s="100" t="s">
        <v>7</v>
      </c>
      <c r="B3" s="100" t="s">
        <v>8</v>
      </c>
      <c r="C3" s="100" t="s">
        <v>9</v>
      </c>
      <c r="D3" s="100" t="s">
        <v>10</v>
      </c>
      <c r="E3" s="100" t="s">
        <v>0</v>
      </c>
      <c r="F3" s="100"/>
      <c r="G3" s="100"/>
      <c r="H3" s="100"/>
      <c r="I3" s="100"/>
      <c r="J3" s="100"/>
      <c r="K3" s="100" t="s">
        <v>1</v>
      </c>
    </row>
    <row r="4" spans="1:11" ht="15.75">
      <c r="A4" s="100"/>
      <c r="B4" s="100"/>
      <c r="C4" s="100"/>
      <c r="D4" s="100"/>
      <c r="E4" s="72" t="s">
        <v>2</v>
      </c>
      <c r="F4" s="72" t="s">
        <v>11</v>
      </c>
      <c r="G4" s="72" t="s">
        <v>12</v>
      </c>
      <c r="H4" s="72" t="s">
        <v>13</v>
      </c>
      <c r="I4" s="72" t="s">
        <v>14</v>
      </c>
      <c r="J4" s="72" t="s">
        <v>3</v>
      </c>
      <c r="K4" s="100"/>
    </row>
    <row r="5" spans="1:11" ht="15.75">
      <c r="A5" s="72">
        <v>1</v>
      </c>
      <c r="B5" s="72">
        <v>2</v>
      </c>
      <c r="C5" s="72">
        <v>3</v>
      </c>
      <c r="D5" s="72">
        <v>4</v>
      </c>
      <c r="E5" s="72">
        <v>5</v>
      </c>
      <c r="F5" s="72">
        <v>6</v>
      </c>
      <c r="G5" s="72">
        <v>7</v>
      </c>
      <c r="H5" s="72">
        <v>8</v>
      </c>
      <c r="I5" s="72">
        <v>9</v>
      </c>
      <c r="J5" s="72">
        <v>10</v>
      </c>
      <c r="K5" s="72">
        <v>11</v>
      </c>
    </row>
    <row r="6" spans="1:11" ht="31.5">
      <c r="A6" s="105">
        <v>1</v>
      </c>
      <c r="B6" s="122" t="s">
        <v>61</v>
      </c>
      <c r="C6" s="123"/>
      <c r="D6" s="124"/>
      <c r="E6" s="31">
        <v>44501.7</v>
      </c>
      <c r="F6" s="31">
        <v>10333.599999999999</v>
      </c>
      <c r="G6" s="31">
        <v>154529</v>
      </c>
      <c r="H6" s="31">
        <v>10374</v>
      </c>
      <c r="I6" s="31">
        <v>73500</v>
      </c>
      <c r="J6" s="31">
        <v>293238.3</v>
      </c>
      <c r="K6" s="73" t="s">
        <v>60</v>
      </c>
    </row>
    <row r="7" spans="1:11" ht="15.75">
      <c r="A7" s="106"/>
      <c r="B7" s="125"/>
      <c r="C7" s="126"/>
      <c r="D7" s="127"/>
      <c r="E7" s="31">
        <v>20593.5</v>
      </c>
      <c r="F7" s="31"/>
      <c r="G7" s="31"/>
      <c r="H7" s="31"/>
      <c r="I7" s="31"/>
      <c r="J7" s="31">
        <v>20593.5</v>
      </c>
      <c r="K7" s="73" t="s">
        <v>81</v>
      </c>
    </row>
    <row r="8" spans="1:11" ht="31.5">
      <c r="A8" s="106"/>
      <c r="B8" s="125"/>
      <c r="C8" s="126"/>
      <c r="D8" s="127"/>
      <c r="E8" s="31">
        <v>11025.7</v>
      </c>
      <c r="F8" s="31"/>
      <c r="G8" s="31">
        <v>151445</v>
      </c>
      <c r="H8" s="31"/>
      <c r="I8" s="31"/>
      <c r="J8" s="31">
        <v>162470.70000000001</v>
      </c>
      <c r="K8" s="73" t="s">
        <v>49</v>
      </c>
    </row>
    <row r="9" spans="1:11" ht="15.75">
      <c r="A9" s="106"/>
      <c r="B9" s="125"/>
      <c r="C9" s="126"/>
      <c r="D9" s="127"/>
      <c r="E9" s="31">
        <v>12882.5</v>
      </c>
      <c r="F9" s="31">
        <v>10333.599999999999</v>
      </c>
      <c r="G9" s="31">
        <v>3084</v>
      </c>
      <c r="H9" s="31">
        <v>10374</v>
      </c>
      <c r="I9" s="31">
        <v>44500</v>
      </c>
      <c r="J9" s="31">
        <v>81174.100000000006</v>
      </c>
      <c r="K9" s="73" t="s">
        <v>20</v>
      </c>
    </row>
    <row r="10" spans="1:11" ht="31.5">
      <c r="A10" s="107"/>
      <c r="B10" s="128"/>
      <c r="C10" s="129"/>
      <c r="D10" s="130"/>
      <c r="E10" s="31"/>
      <c r="F10" s="31"/>
      <c r="G10" s="31"/>
      <c r="H10" s="31"/>
      <c r="I10" s="31">
        <v>29000</v>
      </c>
      <c r="J10" s="31">
        <v>29000</v>
      </c>
      <c r="K10" s="73" t="s">
        <v>51</v>
      </c>
    </row>
    <row r="11" spans="1:11" ht="15.75" customHeight="1">
      <c r="A11" s="100">
        <v>2</v>
      </c>
      <c r="B11" s="122" t="s">
        <v>26</v>
      </c>
      <c r="C11" s="123"/>
      <c r="D11" s="124"/>
      <c r="E11" s="72">
        <f t="shared" ref="E11:J12" si="0">E14</f>
        <v>8430.9</v>
      </c>
      <c r="F11" s="72">
        <f t="shared" si="0"/>
        <v>5106.8999999999996</v>
      </c>
      <c r="G11" s="72">
        <f>G14</f>
        <v>9875</v>
      </c>
      <c r="H11" s="72">
        <f t="shared" si="0"/>
        <v>8724</v>
      </c>
      <c r="I11" s="72">
        <f t="shared" si="0"/>
        <v>5000</v>
      </c>
      <c r="J11" s="72">
        <f t="shared" si="0"/>
        <v>37136.800000000003</v>
      </c>
      <c r="K11" s="73" t="s">
        <v>4</v>
      </c>
    </row>
    <row r="12" spans="1:11" ht="15.75">
      <c r="A12" s="100"/>
      <c r="B12" s="125"/>
      <c r="C12" s="126"/>
      <c r="D12" s="127"/>
      <c r="E12" s="72">
        <f>E15</f>
        <v>4704</v>
      </c>
      <c r="F12" s="72"/>
      <c r="G12" s="72">
        <f>G15</f>
        <v>9875</v>
      </c>
      <c r="H12" s="72"/>
      <c r="I12" s="72"/>
      <c r="J12" s="72">
        <f t="shared" si="0"/>
        <v>14579</v>
      </c>
      <c r="K12" s="73" t="s">
        <v>33</v>
      </c>
    </row>
    <row r="13" spans="1:11" ht="33" customHeight="1">
      <c r="A13" s="100"/>
      <c r="B13" s="128"/>
      <c r="C13" s="129"/>
      <c r="D13" s="130"/>
      <c r="E13" s="72">
        <f>E16</f>
        <v>3726.9</v>
      </c>
      <c r="F13" s="72">
        <f>F16</f>
        <v>5106.8999999999996</v>
      </c>
      <c r="G13" s="72">
        <f>G16</f>
        <v>0</v>
      </c>
      <c r="H13" s="72">
        <f t="shared" ref="H13:I13" si="1">H16</f>
        <v>8724</v>
      </c>
      <c r="I13" s="72">
        <f t="shared" si="1"/>
        <v>5000</v>
      </c>
      <c r="J13" s="72">
        <f>J16</f>
        <v>22557.8</v>
      </c>
      <c r="K13" s="73" t="s">
        <v>5</v>
      </c>
    </row>
    <row r="14" spans="1:11" ht="15.75" customHeight="1">
      <c r="A14" s="100">
        <v>3</v>
      </c>
      <c r="B14" s="122" t="s">
        <v>45</v>
      </c>
      <c r="C14" s="123"/>
      <c r="D14" s="124"/>
      <c r="E14" s="72">
        <f t="shared" ref="E14:J14" si="2">E17+E19+E22+E24+E26</f>
        <v>8430.9</v>
      </c>
      <c r="F14" s="72">
        <f t="shared" si="2"/>
        <v>5106.8999999999996</v>
      </c>
      <c r="G14" s="72">
        <f>G17+G19+G22+G24+G26</f>
        <v>9875</v>
      </c>
      <c r="H14" s="72">
        <f t="shared" si="2"/>
        <v>8724</v>
      </c>
      <c r="I14" s="72">
        <f t="shared" si="2"/>
        <v>5000</v>
      </c>
      <c r="J14" s="72">
        <f t="shared" si="2"/>
        <v>37136.800000000003</v>
      </c>
      <c r="K14" s="73" t="s">
        <v>4</v>
      </c>
    </row>
    <row r="15" spans="1:11" ht="15.75">
      <c r="A15" s="100"/>
      <c r="B15" s="125"/>
      <c r="C15" s="126"/>
      <c r="D15" s="127"/>
      <c r="E15" s="72">
        <f>E20</f>
        <v>4704</v>
      </c>
      <c r="F15" s="72"/>
      <c r="G15" s="72">
        <f>G20+G27</f>
        <v>9875</v>
      </c>
      <c r="H15" s="72"/>
      <c r="I15" s="72"/>
      <c r="J15" s="72">
        <f>J20+J27</f>
        <v>14579</v>
      </c>
      <c r="K15" s="73" t="s">
        <v>33</v>
      </c>
    </row>
    <row r="16" spans="1:11" ht="15.75">
      <c r="A16" s="100"/>
      <c r="B16" s="128"/>
      <c r="C16" s="129"/>
      <c r="D16" s="130"/>
      <c r="E16" s="72">
        <f t="shared" ref="E16:J16" si="3">E18+E21+E23+E25+E28</f>
        <v>3726.9</v>
      </c>
      <c r="F16" s="72">
        <f t="shared" si="3"/>
        <v>5106.8999999999996</v>
      </c>
      <c r="G16" s="72"/>
      <c r="H16" s="72">
        <f t="shared" si="3"/>
        <v>8724</v>
      </c>
      <c r="I16" s="72">
        <f t="shared" si="3"/>
        <v>5000</v>
      </c>
      <c r="J16" s="72">
        <f t="shared" si="3"/>
        <v>22557.8</v>
      </c>
      <c r="K16" s="73" t="s">
        <v>5</v>
      </c>
    </row>
    <row r="17" spans="1:11" ht="15.75">
      <c r="A17" s="100">
        <v>4</v>
      </c>
      <c r="B17" s="101" t="s">
        <v>24</v>
      </c>
      <c r="C17" s="102">
        <v>2016</v>
      </c>
      <c r="D17" s="104" t="s">
        <v>6</v>
      </c>
      <c r="E17" s="72"/>
      <c r="F17" s="72">
        <v>200</v>
      </c>
      <c r="G17" s="72"/>
      <c r="H17" s="72"/>
      <c r="I17" s="72"/>
      <c r="J17" s="72">
        <f t="shared" ref="J17:J28" si="4">E17+F17+G17+H17+I17</f>
        <v>200</v>
      </c>
      <c r="K17" s="73" t="s">
        <v>4</v>
      </c>
    </row>
    <row r="18" spans="1:11" ht="48" customHeight="1">
      <c r="A18" s="100"/>
      <c r="B18" s="101"/>
      <c r="C18" s="103"/>
      <c r="D18" s="104"/>
      <c r="E18" s="72"/>
      <c r="F18" s="72">
        <v>200</v>
      </c>
      <c r="G18" s="72"/>
      <c r="H18" s="72"/>
      <c r="I18" s="72"/>
      <c r="J18" s="72">
        <f t="shared" si="4"/>
        <v>200</v>
      </c>
      <c r="K18" s="73" t="s">
        <v>5</v>
      </c>
    </row>
    <row r="19" spans="1:11" ht="15.75">
      <c r="A19" s="109">
        <v>5</v>
      </c>
      <c r="B19" s="102" t="s">
        <v>52</v>
      </c>
      <c r="C19" s="102" t="s">
        <v>66</v>
      </c>
      <c r="D19" s="104" t="s">
        <v>6</v>
      </c>
      <c r="E19" s="72">
        <f>E20+E21</f>
        <v>8430.9</v>
      </c>
      <c r="F19" s="72">
        <f t="shared" ref="F19:G19" si="5">F20+F21</f>
        <v>4906.8999999999996</v>
      </c>
      <c r="G19" s="72">
        <f t="shared" si="5"/>
        <v>1500</v>
      </c>
      <c r="H19" s="72"/>
      <c r="I19" s="72"/>
      <c r="J19" s="72">
        <f t="shared" si="4"/>
        <v>14837.8</v>
      </c>
      <c r="K19" s="73" t="s">
        <v>4</v>
      </c>
    </row>
    <row r="20" spans="1:11" ht="15.75">
      <c r="A20" s="110"/>
      <c r="B20" s="108"/>
      <c r="C20" s="108"/>
      <c r="D20" s="104"/>
      <c r="E20" s="72">
        <v>4704</v>
      </c>
      <c r="F20" s="72"/>
      <c r="G20" s="72">
        <v>1500</v>
      </c>
      <c r="H20" s="72"/>
      <c r="I20" s="72"/>
      <c r="J20" s="72">
        <f t="shared" si="4"/>
        <v>6204</v>
      </c>
      <c r="K20" s="73" t="s">
        <v>33</v>
      </c>
    </row>
    <row r="21" spans="1:11" ht="33" customHeight="1">
      <c r="A21" s="111"/>
      <c r="B21" s="103"/>
      <c r="C21" s="103"/>
      <c r="D21" s="104"/>
      <c r="E21" s="72">
        <v>3726.9</v>
      </c>
      <c r="F21" s="72">
        <v>4906.8999999999996</v>
      </c>
      <c r="G21" s="72"/>
      <c r="H21" s="72"/>
      <c r="I21" s="72"/>
      <c r="J21" s="72">
        <f t="shared" si="4"/>
        <v>8633.7999999999993</v>
      </c>
      <c r="K21" s="73" t="s">
        <v>5</v>
      </c>
    </row>
    <row r="22" spans="1:11" ht="15.75">
      <c r="A22" s="100">
        <v>6</v>
      </c>
      <c r="B22" s="101" t="s">
        <v>76</v>
      </c>
      <c r="C22" s="104" t="s">
        <v>78</v>
      </c>
      <c r="D22" s="104" t="s">
        <v>6</v>
      </c>
      <c r="E22" s="72"/>
      <c r="F22" s="72"/>
      <c r="G22" s="72"/>
      <c r="H22" s="72">
        <v>1000</v>
      </c>
      <c r="I22" s="72">
        <v>1000</v>
      </c>
      <c r="J22" s="72">
        <f t="shared" si="4"/>
        <v>2000</v>
      </c>
      <c r="K22" s="73" t="s">
        <v>4</v>
      </c>
    </row>
    <row r="23" spans="1:11" ht="50.25" customHeight="1">
      <c r="A23" s="100"/>
      <c r="B23" s="101"/>
      <c r="C23" s="104"/>
      <c r="D23" s="104"/>
      <c r="E23" s="72"/>
      <c r="F23" s="72"/>
      <c r="G23" s="72"/>
      <c r="H23" s="72">
        <v>1000</v>
      </c>
      <c r="I23" s="72">
        <v>1000</v>
      </c>
      <c r="J23" s="72">
        <f t="shared" si="4"/>
        <v>2000</v>
      </c>
      <c r="K23" s="73" t="s">
        <v>5</v>
      </c>
    </row>
    <row r="24" spans="1:11" ht="15.75">
      <c r="A24" s="100">
        <v>7</v>
      </c>
      <c r="B24" s="101" t="s">
        <v>54</v>
      </c>
      <c r="C24" s="102">
        <v>2019</v>
      </c>
      <c r="D24" s="104" t="s">
        <v>6</v>
      </c>
      <c r="E24" s="72"/>
      <c r="F24" s="72"/>
      <c r="G24" s="72"/>
      <c r="H24" s="72"/>
      <c r="I24" s="72">
        <v>3000</v>
      </c>
      <c r="J24" s="72">
        <f t="shared" si="4"/>
        <v>3000</v>
      </c>
      <c r="K24" s="73" t="s">
        <v>4</v>
      </c>
    </row>
    <row r="25" spans="1:11" ht="75" customHeight="1">
      <c r="A25" s="100"/>
      <c r="B25" s="101"/>
      <c r="C25" s="103"/>
      <c r="D25" s="104"/>
      <c r="E25" s="72"/>
      <c r="F25" s="72"/>
      <c r="G25" s="72"/>
      <c r="H25" s="72"/>
      <c r="I25" s="72">
        <v>3000</v>
      </c>
      <c r="J25" s="72">
        <f t="shared" si="4"/>
        <v>3000</v>
      </c>
      <c r="K25" s="73" t="s">
        <v>5</v>
      </c>
    </row>
    <row r="26" spans="1:11" ht="15.75">
      <c r="A26" s="100">
        <v>8</v>
      </c>
      <c r="B26" s="101" t="s">
        <v>77</v>
      </c>
      <c r="C26" s="104" t="s">
        <v>64</v>
      </c>
      <c r="D26" s="104" t="s">
        <v>6</v>
      </c>
      <c r="E26" s="72"/>
      <c r="F26" s="72"/>
      <c r="G26" s="79">
        <v>8375</v>
      </c>
      <c r="H26" s="72">
        <v>7724</v>
      </c>
      <c r="I26" s="72">
        <v>1000</v>
      </c>
      <c r="J26" s="72">
        <f t="shared" si="4"/>
        <v>17099</v>
      </c>
      <c r="K26" s="73" t="s">
        <v>4</v>
      </c>
    </row>
    <row r="27" spans="1:11" ht="15.75">
      <c r="A27" s="100"/>
      <c r="B27" s="101"/>
      <c r="C27" s="104"/>
      <c r="D27" s="104"/>
      <c r="E27" s="72"/>
      <c r="F27" s="72"/>
      <c r="G27" s="79">
        <v>8375</v>
      </c>
      <c r="H27" s="72"/>
      <c r="I27" s="72"/>
      <c r="J27" s="72">
        <f t="shared" si="4"/>
        <v>8375</v>
      </c>
      <c r="K27" s="73" t="s">
        <v>33</v>
      </c>
    </row>
    <row r="28" spans="1:11" ht="52.5" customHeight="1">
      <c r="A28" s="100"/>
      <c r="B28" s="101"/>
      <c r="C28" s="104"/>
      <c r="D28" s="104"/>
      <c r="E28" s="72"/>
      <c r="F28" s="72"/>
      <c r="G28" s="72"/>
      <c r="H28" s="72">
        <v>7724</v>
      </c>
      <c r="I28" s="72">
        <v>1000</v>
      </c>
      <c r="J28" s="72">
        <f t="shared" si="4"/>
        <v>8724</v>
      </c>
      <c r="K28" s="73" t="s">
        <v>5</v>
      </c>
    </row>
    <row r="29" spans="1:11" ht="15.75" customHeight="1">
      <c r="A29" s="100">
        <v>9</v>
      </c>
      <c r="B29" s="122" t="s">
        <v>27</v>
      </c>
      <c r="C29" s="123"/>
      <c r="D29" s="124"/>
      <c r="E29" s="3">
        <f>E32</f>
        <v>2492.1999999999998</v>
      </c>
      <c r="F29" s="3">
        <f t="shared" ref="F29:J30" si="6">F32</f>
        <v>2477</v>
      </c>
      <c r="G29" s="3">
        <f t="shared" si="6"/>
        <v>144144</v>
      </c>
      <c r="H29" s="3">
        <f t="shared" si="6"/>
        <v>1000</v>
      </c>
      <c r="I29" s="3">
        <f t="shared" si="6"/>
        <v>2000</v>
      </c>
      <c r="J29" s="3">
        <f t="shared" si="6"/>
        <v>152113.20000000001</v>
      </c>
      <c r="K29" s="73" t="s">
        <v>4</v>
      </c>
    </row>
    <row r="30" spans="1:11" ht="15.75" customHeight="1">
      <c r="A30" s="100"/>
      <c r="B30" s="125"/>
      <c r="C30" s="126"/>
      <c r="D30" s="127"/>
      <c r="E30" s="3"/>
      <c r="F30" s="3"/>
      <c r="G30" s="3">
        <f t="shared" si="6"/>
        <v>141570</v>
      </c>
      <c r="H30" s="3"/>
      <c r="I30" s="3"/>
      <c r="J30" s="3">
        <f t="shared" si="6"/>
        <v>141570</v>
      </c>
      <c r="K30" s="73" t="s">
        <v>33</v>
      </c>
    </row>
    <row r="31" spans="1:11" ht="63" customHeight="1">
      <c r="A31" s="100"/>
      <c r="B31" s="128"/>
      <c r="C31" s="129"/>
      <c r="D31" s="130"/>
      <c r="E31" s="3">
        <f t="shared" ref="E31:J31" si="7">E34</f>
        <v>2492.1999999999998</v>
      </c>
      <c r="F31" s="3">
        <f t="shared" si="7"/>
        <v>2477</v>
      </c>
      <c r="G31" s="3">
        <f t="shared" si="7"/>
        <v>2574</v>
      </c>
      <c r="H31" s="3">
        <f t="shared" si="7"/>
        <v>1000</v>
      </c>
      <c r="I31" s="3">
        <f t="shared" si="7"/>
        <v>2000</v>
      </c>
      <c r="J31" s="3">
        <f t="shared" si="7"/>
        <v>10543.199999999999</v>
      </c>
      <c r="K31" s="73" t="s">
        <v>5</v>
      </c>
    </row>
    <row r="32" spans="1:11" ht="15.75" customHeight="1">
      <c r="A32" s="100">
        <v>10</v>
      </c>
      <c r="B32" s="122" t="s">
        <v>44</v>
      </c>
      <c r="C32" s="123"/>
      <c r="D32" s="124"/>
      <c r="E32" s="3">
        <f>E35+E38+E41+E43</f>
        <v>2492.1999999999998</v>
      </c>
      <c r="F32" s="3">
        <f>F35+F38+F41+F43</f>
        <v>2477</v>
      </c>
      <c r="G32" s="3">
        <f>G35+G38+G41+G43</f>
        <v>144144</v>
      </c>
      <c r="H32" s="3">
        <f t="shared" ref="H32:J32" si="8">H35+H38+H41+H43</f>
        <v>1000</v>
      </c>
      <c r="I32" s="3">
        <f t="shared" si="8"/>
        <v>2000</v>
      </c>
      <c r="J32" s="3">
        <f t="shared" si="8"/>
        <v>152113.20000000001</v>
      </c>
      <c r="K32" s="73" t="s">
        <v>4</v>
      </c>
    </row>
    <row r="33" spans="1:11" ht="15.75" customHeight="1">
      <c r="A33" s="100"/>
      <c r="B33" s="125"/>
      <c r="C33" s="126"/>
      <c r="D33" s="127"/>
      <c r="E33" s="3"/>
      <c r="F33" s="3"/>
      <c r="G33" s="3">
        <f>G44+G46</f>
        <v>141570</v>
      </c>
      <c r="H33" s="3"/>
      <c r="I33" s="3"/>
      <c r="J33" s="3">
        <f>J44+J46</f>
        <v>141570</v>
      </c>
      <c r="K33" s="73" t="s">
        <v>33</v>
      </c>
    </row>
    <row r="34" spans="1:11" ht="15.75">
      <c r="A34" s="100"/>
      <c r="B34" s="128"/>
      <c r="C34" s="129"/>
      <c r="D34" s="130"/>
      <c r="E34" s="3">
        <f t="shared" ref="E34:F34" si="9">E36+E37+E39+E40+E42+E45+E47</f>
        <v>2492.1999999999998</v>
      </c>
      <c r="F34" s="3">
        <f t="shared" si="9"/>
        <v>2477</v>
      </c>
      <c r="G34" s="3">
        <f>G36+G37+G39+G40+G42+G45+G47</f>
        <v>2574</v>
      </c>
      <c r="H34" s="3">
        <f t="shared" ref="H34:I34" si="10">H36+H37+H39+H40+H42+H45+H47</f>
        <v>1000</v>
      </c>
      <c r="I34" s="3">
        <f t="shared" si="10"/>
        <v>2000</v>
      </c>
      <c r="J34" s="3">
        <f>J36+J37+J39+J40+J42+J45+J47</f>
        <v>10543.199999999999</v>
      </c>
      <c r="K34" s="73" t="s">
        <v>5</v>
      </c>
    </row>
    <row r="35" spans="1:11" ht="15.75" customHeight="1">
      <c r="A35" s="109">
        <v>11</v>
      </c>
      <c r="B35" s="102" t="s">
        <v>56</v>
      </c>
      <c r="C35" s="113">
        <v>2015</v>
      </c>
      <c r="D35" s="115" t="s">
        <v>57</v>
      </c>
      <c r="E35" s="72">
        <f>E36+E37</f>
        <v>1799.6</v>
      </c>
      <c r="F35" s="72">
        <v>1797</v>
      </c>
      <c r="G35" s="72">
        <v>349.1</v>
      </c>
      <c r="H35" s="72">
        <f>H36+H37</f>
        <v>0</v>
      </c>
      <c r="I35" s="72">
        <f t="shared" ref="I35" si="11">I36+I37</f>
        <v>1000</v>
      </c>
      <c r="J35" s="72">
        <f>E35+F35+G35+H35+I35</f>
        <v>4945.7</v>
      </c>
      <c r="K35" s="73" t="s">
        <v>4</v>
      </c>
    </row>
    <row r="36" spans="1:11" ht="55.5" customHeight="1">
      <c r="A36" s="110"/>
      <c r="B36" s="108"/>
      <c r="C36" s="114"/>
      <c r="D36" s="116"/>
      <c r="E36" s="76">
        <v>1380</v>
      </c>
      <c r="F36" s="72"/>
      <c r="G36" s="72"/>
      <c r="H36" s="72"/>
      <c r="I36" s="72"/>
      <c r="J36" s="72">
        <f>E36+F36+G36+H36+I36</f>
        <v>1380</v>
      </c>
      <c r="K36" s="73" t="s">
        <v>5</v>
      </c>
    </row>
    <row r="37" spans="1:11" ht="49.5" customHeight="1">
      <c r="A37" s="111"/>
      <c r="B37" s="103"/>
      <c r="C37" s="73" t="s">
        <v>15</v>
      </c>
      <c r="D37" s="74" t="s">
        <v>6</v>
      </c>
      <c r="E37" s="76">
        <v>419.6</v>
      </c>
      <c r="F37" s="72">
        <v>1797</v>
      </c>
      <c r="G37" s="78">
        <v>349.1</v>
      </c>
      <c r="H37" s="72"/>
      <c r="I37" s="72">
        <v>1000</v>
      </c>
      <c r="J37" s="72">
        <f>E37+F37+G37+H37+I37</f>
        <v>3565.7</v>
      </c>
      <c r="K37" s="73" t="s">
        <v>5</v>
      </c>
    </row>
    <row r="38" spans="1:11" ht="15.75" customHeight="1">
      <c r="A38" s="100">
        <v>12</v>
      </c>
      <c r="B38" s="101" t="s">
        <v>58</v>
      </c>
      <c r="C38" s="104" t="s">
        <v>67</v>
      </c>
      <c r="D38" s="4"/>
      <c r="E38" s="72"/>
      <c r="F38" s="72">
        <v>680</v>
      </c>
      <c r="G38" s="72">
        <f>G39+G40</f>
        <v>491.9</v>
      </c>
      <c r="H38" s="72"/>
      <c r="I38" s="72">
        <v>500</v>
      </c>
      <c r="J38" s="72">
        <f t="shared" ref="J38:J42" si="12">E38+F38+G38+H38+I38</f>
        <v>1671.9</v>
      </c>
      <c r="K38" s="73" t="s">
        <v>4</v>
      </c>
    </row>
    <row r="39" spans="1:11" ht="15.75">
      <c r="A39" s="100"/>
      <c r="B39" s="101"/>
      <c r="C39" s="104"/>
      <c r="D39" s="68" t="s">
        <v>83</v>
      </c>
      <c r="E39" s="72"/>
      <c r="F39" s="72"/>
      <c r="G39" s="72">
        <v>491.9</v>
      </c>
      <c r="H39" s="72"/>
      <c r="I39" s="72"/>
      <c r="J39" s="72">
        <f t="shared" si="12"/>
        <v>491.9</v>
      </c>
      <c r="K39" s="73" t="s">
        <v>5</v>
      </c>
    </row>
    <row r="40" spans="1:11" ht="51.75" customHeight="1">
      <c r="A40" s="100"/>
      <c r="B40" s="101"/>
      <c r="C40" s="104"/>
      <c r="D40" s="69" t="s">
        <v>6</v>
      </c>
      <c r="E40" s="72"/>
      <c r="F40" s="72">
        <v>680</v>
      </c>
      <c r="G40" s="78"/>
      <c r="H40" s="72"/>
      <c r="I40" s="72">
        <v>500</v>
      </c>
      <c r="J40" s="72">
        <f t="shared" si="12"/>
        <v>1180</v>
      </c>
      <c r="K40" s="73" t="s">
        <v>5</v>
      </c>
    </row>
    <row r="41" spans="1:11" ht="33" customHeight="1">
      <c r="A41" s="100">
        <v>13</v>
      </c>
      <c r="B41" s="101" t="s">
        <v>25</v>
      </c>
      <c r="C41" s="104" t="s">
        <v>15</v>
      </c>
      <c r="D41" s="104" t="s">
        <v>6</v>
      </c>
      <c r="E41" s="72">
        <v>692.6</v>
      </c>
      <c r="F41" s="72"/>
      <c r="G41" s="72"/>
      <c r="H41" s="72"/>
      <c r="I41" s="72">
        <v>500</v>
      </c>
      <c r="J41" s="72">
        <f t="shared" si="12"/>
        <v>1192.5999999999999</v>
      </c>
      <c r="K41" s="73" t="s">
        <v>4</v>
      </c>
    </row>
    <row r="42" spans="1:11" ht="33" customHeight="1">
      <c r="A42" s="100"/>
      <c r="B42" s="101"/>
      <c r="C42" s="104"/>
      <c r="D42" s="104"/>
      <c r="E42" s="72">
        <v>692.6</v>
      </c>
      <c r="F42" s="72"/>
      <c r="G42" s="72"/>
      <c r="H42" s="72"/>
      <c r="I42" s="72">
        <v>500</v>
      </c>
      <c r="J42" s="72">
        <f t="shared" si="12"/>
        <v>1192.5999999999999</v>
      </c>
      <c r="K42" s="73" t="s">
        <v>5</v>
      </c>
    </row>
    <row r="43" spans="1:11" ht="15.75">
      <c r="A43" s="105">
        <v>14</v>
      </c>
      <c r="B43" s="102" t="s">
        <v>80</v>
      </c>
      <c r="C43" s="101" t="s">
        <v>65</v>
      </c>
      <c r="D43" s="70"/>
      <c r="E43" s="72"/>
      <c r="F43" s="72"/>
      <c r="G43" s="72">
        <f>G44+G45+G46+G47</f>
        <v>143303</v>
      </c>
      <c r="H43" s="72">
        <v>1000</v>
      </c>
      <c r="I43" s="72"/>
      <c r="J43" s="72">
        <f>E43+F43+G43+H43+I43</f>
        <v>144303</v>
      </c>
      <c r="K43" s="73" t="s">
        <v>4</v>
      </c>
    </row>
    <row r="44" spans="1:11" ht="15.75">
      <c r="A44" s="106"/>
      <c r="B44" s="108"/>
      <c r="C44" s="101"/>
      <c r="D44" s="71" t="s">
        <v>74</v>
      </c>
      <c r="E44" s="72"/>
      <c r="F44" s="72"/>
      <c r="G44" s="78">
        <v>49500</v>
      </c>
      <c r="H44" s="72"/>
      <c r="I44" s="72"/>
      <c r="J44" s="72">
        <f>E44+F44+G44+H44+I44</f>
        <v>49500</v>
      </c>
      <c r="K44" s="73" t="s">
        <v>33</v>
      </c>
    </row>
    <row r="45" spans="1:11" ht="35.25" customHeight="1">
      <c r="A45" s="106"/>
      <c r="B45" s="108"/>
      <c r="C45" s="101"/>
      <c r="D45" s="71"/>
      <c r="E45" s="72"/>
      <c r="F45" s="72"/>
      <c r="G45" s="78">
        <v>933</v>
      </c>
      <c r="H45" s="72">
        <v>498.7</v>
      </c>
      <c r="I45" s="72"/>
      <c r="J45" s="72">
        <f>E45+F45+G45+H45+I45</f>
        <v>1431.7</v>
      </c>
      <c r="K45" s="73" t="s">
        <v>5</v>
      </c>
    </row>
    <row r="46" spans="1:11" ht="15.75" customHeight="1">
      <c r="A46" s="106"/>
      <c r="B46" s="108"/>
      <c r="C46" s="101"/>
      <c r="D46" s="142" t="s">
        <v>6</v>
      </c>
      <c r="E46" s="72"/>
      <c r="F46" s="72"/>
      <c r="G46" s="78">
        <v>92070</v>
      </c>
      <c r="H46" s="72"/>
      <c r="I46" s="72"/>
      <c r="J46" s="72">
        <f>E46+F46+G46+H46+I46</f>
        <v>92070</v>
      </c>
      <c r="K46" s="73" t="s">
        <v>33</v>
      </c>
    </row>
    <row r="47" spans="1:11" ht="60" customHeight="1">
      <c r="A47" s="107"/>
      <c r="B47" s="103"/>
      <c r="C47" s="101"/>
      <c r="D47" s="142"/>
      <c r="E47" s="72"/>
      <c r="F47" s="72"/>
      <c r="G47" s="78">
        <v>800</v>
      </c>
      <c r="H47" s="72">
        <v>501.3</v>
      </c>
      <c r="I47" s="72"/>
      <c r="J47" s="72">
        <f>E47+F47+G47+H47+I47</f>
        <v>1301.3</v>
      </c>
      <c r="K47" s="73" t="s">
        <v>5</v>
      </c>
    </row>
    <row r="48" spans="1:11" ht="15.75" customHeight="1">
      <c r="A48" s="109">
        <v>15</v>
      </c>
      <c r="B48" s="122" t="s">
        <v>28</v>
      </c>
      <c r="C48" s="123"/>
      <c r="D48" s="124"/>
      <c r="E48" s="72"/>
      <c r="F48" s="72"/>
      <c r="G48" s="72"/>
      <c r="H48" s="72"/>
      <c r="I48" s="72">
        <f t="shared" ref="I48:I49" si="13">I51</f>
        <v>58500</v>
      </c>
      <c r="J48" s="72">
        <f>J51</f>
        <v>58500</v>
      </c>
      <c r="K48" s="73" t="s">
        <v>4</v>
      </c>
    </row>
    <row r="49" spans="1:11" ht="15.75">
      <c r="A49" s="110"/>
      <c r="B49" s="125"/>
      <c r="C49" s="126"/>
      <c r="D49" s="127"/>
      <c r="E49" s="72"/>
      <c r="F49" s="72"/>
      <c r="G49" s="72"/>
      <c r="H49" s="72"/>
      <c r="I49" s="72">
        <f t="shared" si="13"/>
        <v>29500</v>
      </c>
      <c r="J49" s="72">
        <f>J52</f>
        <v>29500</v>
      </c>
      <c r="K49" s="73" t="s">
        <v>5</v>
      </c>
    </row>
    <row r="50" spans="1:11" ht="48" customHeight="1">
      <c r="A50" s="111"/>
      <c r="B50" s="128"/>
      <c r="C50" s="129"/>
      <c r="D50" s="130"/>
      <c r="E50" s="72"/>
      <c r="F50" s="72"/>
      <c r="G50" s="72"/>
      <c r="H50" s="72"/>
      <c r="I50" s="72">
        <f>I53</f>
        <v>29000</v>
      </c>
      <c r="J50" s="72">
        <f>J53</f>
        <v>29000</v>
      </c>
      <c r="K50" s="73" t="s">
        <v>29</v>
      </c>
    </row>
    <row r="51" spans="1:11" ht="15.75" customHeight="1">
      <c r="A51" s="109">
        <v>16</v>
      </c>
      <c r="B51" s="122" t="s">
        <v>43</v>
      </c>
      <c r="C51" s="123"/>
      <c r="D51" s="124"/>
      <c r="E51" s="72"/>
      <c r="F51" s="72"/>
      <c r="G51" s="72"/>
      <c r="H51" s="72"/>
      <c r="I51" s="72">
        <f>I54+I56</f>
        <v>58500</v>
      </c>
      <c r="J51" s="72">
        <f>J54+J56</f>
        <v>58500</v>
      </c>
      <c r="K51" s="73" t="s">
        <v>4</v>
      </c>
    </row>
    <row r="52" spans="1:11" ht="15.75">
      <c r="A52" s="110"/>
      <c r="B52" s="125"/>
      <c r="C52" s="126"/>
      <c r="D52" s="127"/>
      <c r="E52" s="72"/>
      <c r="F52" s="72"/>
      <c r="G52" s="72"/>
      <c r="H52" s="72"/>
      <c r="I52" s="72">
        <f>I55+I57</f>
        <v>29500</v>
      </c>
      <c r="J52" s="72">
        <f>J55+J57</f>
        <v>29500</v>
      </c>
      <c r="K52" s="73" t="s">
        <v>5</v>
      </c>
    </row>
    <row r="53" spans="1:11" ht="31.5" hidden="1">
      <c r="A53" s="111"/>
      <c r="B53" s="128"/>
      <c r="C53" s="129"/>
      <c r="D53" s="130"/>
      <c r="E53" s="72"/>
      <c r="F53" s="72"/>
      <c r="G53" s="72"/>
      <c r="H53" s="72">
        <f>H58</f>
        <v>0</v>
      </c>
      <c r="I53" s="72">
        <f>I58</f>
        <v>29000</v>
      </c>
      <c r="J53" s="72">
        <f>J58</f>
        <v>29000</v>
      </c>
      <c r="K53" s="73" t="s">
        <v>29</v>
      </c>
    </row>
    <row r="54" spans="1:11" ht="15.75">
      <c r="A54" s="100">
        <v>17</v>
      </c>
      <c r="B54" s="101" t="s">
        <v>30</v>
      </c>
      <c r="C54" s="102">
        <v>2019</v>
      </c>
      <c r="D54" s="104" t="s">
        <v>6</v>
      </c>
      <c r="E54" s="72"/>
      <c r="F54" s="72"/>
      <c r="G54" s="72"/>
      <c r="H54" s="72"/>
      <c r="I54" s="72">
        <v>500</v>
      </c>
      <c r="J54" s="72">
        <f t="shared" ref="J54:J58" si="14">E54+F54+G54+H54+I54</f>
        <v>500</v>
      </c>
      <c r="K54" s="73" t="s">
        <v>4</v>
      </c>
    </row>
    <row r="55" spans="1:11" ht="99" customHeight="1">
      <c r="A55" s="100"/>
      <c r="B55" s="101"/>
      <c r="C55" s="103"/>
      <c r="D55" s="104"/>
      <c r="E55" s="72"/>
      <c r="F55" s="72"/>
      <c r="G55" s="72"/>
      <c r="H55" s="72"/>
      <c r="I55" s="72">
        <v>500</v>
      </c>
      <c r="J55" s="72">
        <f t="shared" si="14"/>
        <v>500</v>
      </c>
      <c r="K55" s="73" t="s">
        <v>5</v>
      </c>
    </row>
    <row r="56" spans="1:11" ht="15.75">
      <c r="A56" s="100">
        <v>18</v>
      </c>
      <c r="B56" s="101" t="s">
        <v>31</v>
      </c>
      <c r="C56" s="102">
        <v>2019</v>
      </c>
      <c r="D56" s="104" t="s">
        <v>6</v>
      </c>
      <c r="E56" s="72"/>
      <c r="F56" s="72"/>
      <c r="G56" s="76"/>
      <c r="H56" s="76"/>
      <c r="I56" s="76">
        <v>58000</v>
      </c>
      <c r="J56" s="76">
        <f t="shared" si="14"/>
        <v>58000</v>
      </c>
      <c r="K56" s="73" t="s">
        <v>4</v>
      </c>
    </row>
    <row r="57" spans="1:11" ht="15.75">
      <c r="A57" s="100"/>
      <c r="B57" s="101"/>
      <c r="C57" s="108"/>
      <c r="D57" s="104"/>
      <c r="E57" s="72"/>
      <c r="F57" s="72"/>
      <c r="G57" s="76"/>
      <c r="H57" s="76"/>
      <c r="I57" s="76">
        <v>29000</v>
      </c>
      <c r="J57" s="76">
        <f t="shared" si="14"/>
        <v>29000</v>
      </c>
      <c r="K57" s="73" t="s">
        <v>5</v>
      </c>
    </row>
    <row r="58" spans="1:11" ht="35.25" customHeight="1">
      <c r="A58" s="100"/>
      <c r="B58" s="101"/>
      <c r="C58" s="103"/>
      <c r="D58" s="104"/>
      <c r="E58" s="72"/>
      <c r="F58" s="72"/>
      <c r="G58" s="76"/>
      <c r="H58" s="76"/>
      <c r="I58" s="76">
        <v>29000</v>
      </c>
      <c r="J58" s="76">
        <f t="shared" si="14"/>
        <v>29000</v>
      </c>
      <c r="K58" s="73" t="s">
        <v>29</v>
      </c>
    </row>
    <row r="59" spans="1:11" ht="15.75" customHeight="1">
      <c r="A59" s="100">
        <v>20</v>
      </c>
      <c r="B59" s="131" t="s">
        <v>40</v>
      </c>
      <c r="C59" s="132"/>
      <c r="D59" s="133"/>
      <c r="E59" s="72"/>
      <c r="F59" s="72"/>
      <c r="G59" s="72"/>
      <c r="H59" s="72"/>
      <c r="I59" s="77">
        <f>I61</f>
        <v>6000</v>
      </c>
      <c r="J59" s="72">
        <f>J61</f>
        <v>6000</v>
      </c>
      <c r="K59" s="73" t="s">
        <v>4</v>
      </c>
    </row>
    <row r="60" spans="1:11" ht="32.25" customHeight="1">
      <c r="A60" s="100"/>
      <c r="B60" s="134"/>
      <c r="C60" s="135"/>
      <c r="D60" s="136"/>
      <c r="E60" s="72"/>
      <c r="F60" s="72"/>
      <c r="G60" s="72"/>
      <c r="H60" s="72"/>
      <c r="I60" s="77">
        <f>I62</f>
        <v>6000</v>
      </c>
      <c r="J60" s="72">
        <f>J62</f>
        <v>6000</v>
      </c>
      <c r="K60" s="73" t="s">
        <v>5</v>
      </c>
    </row>
    <row r="61" spans="1:11" ht="15.75" customHeight="1">
      <c r="A61" s="100">
        <v>21</v>
      </c>
      <c r="B61" s="131" t="s">
        <v>42</v>
      </c>
      <c r="C61" s="132"/>
      <c r="D61" s="133"/>
      <c r="E61" s="72"/>
      <c r="F61" s="72"/>
      <c r="G61" s="72"/>
      <c r="H61" s="72"/>
      <c r="I61" s="77">
        <f>I63+I65</f>
        <v>6000</v>
      </c>
      <c r="J61" s="72">
        <f>J63+J65</f>
        <v>6000</v>
      </c>
      <c r="K61" s="73" t="s">
        <v>4</v>
      </c>
    </row>
    <row r="62" spans="1:11" ht="31.5" customHeight="1">
      <c r="A62" s="100"/>
      <c r="B62" s="134"/>
      <c r="C62" s="135"/>
      <c r="D62" s="136"/>
      <c r="E62" s="72"/>
      <c r="F62" s="72"/>
      <c r="G62" s="72"/>
      <c r="H62" s="72"/>
      <c r="I62" s="77">
        <f>I64+I66</f>
        <v>6000</v>
      </c>
      <c r="J62" s="72">
        <f>J64+J66</f>
        <v>6000</v>
      </c>
      <c r="K62" s="73" t="s">
        <v>5</v>
      </c>
    </row>
    <row r="63" spans="1:11" ht="15.75">
      <c r="A63" s="100">
        <v>22</v>
      </c>
      <c r="B63" s="101" t="s">
        <v>41</v>
      </c>
      <c r="C63" s="102">
        <v>2019</v>
      </c>
      <c r="D63" s="104" t="s">
        <v>6</v>
      </c>
      <c r="E63" s="72"/>
      <c r="F63" s="72"/>
      <c r="G63" s="72"/>
      <c r="H63" s="72"/>
      <c r="I63" s="72">
        <v>3000</v>
      </c>
      <c r="J63" s="72">
        <f t="shared" ref="J63:J66" si="15">E63+F63+G63+H63+I63</f>
        <v>3000</v>
      </c>
      <c r="K63" s="73" t="s">
        <v>4</v>
      </c>
    </row>
    <row r="64" spans="1:11" ht="84" customHeight="1">
      <c r="A64" s="100"/>
      <c r="B64" s="101"/>
      <c r="C64" s="103"/>
      <c r="D64" s="104"/>
      <c r="E64" s="72"/>
      <c r="F64" s="72"/>
      <c r="G64" s="72"/>
      <c r="H64" s="72"/>
      <c r="I64" s="72">
        <v>3000</v>
      </c>
      <c r="J64" s="72">
        <f t="shared" si="15"/>
        <v>3000</v>
      </c>
      <c r="K64" s="73" t="s">
        <v>5</v>
      </c>
    </row>
    <row r="65" spans="1:11" ht="15.75">
      <c r="A65" s="100">
        <v>23</v>
      </c>
      <c r="B65" s="101" t="s">
        <v>68</v>
      </c>
      <c r="C65" s="102">
        <v>2019</v>
      </c>
      <c r="D65" s="104" t="s">
        <v>6</v>
      </c>
      <c r="E65" s="72"/>
      <c r="F65" s="76"/>
      <c r="G65" s="72"/>
      <c r="H65" s="72"/>
      <c r="I65" s="72">
        <v>3000</v>
      </c>
      <c r="J65" s="72">
        <f t="shared" si="15"/>
        <v>3000</v>
      </c>
      <c r="K65" s="73" t="s">
        <v>4</v>
      </c>
    </row>
    <row r="66" spans="1:11" ht="132" customHeight="1">
      <c r="A66" s="100"/>
      <c r="B66" s="101"/>
      <c r="C66" s="103"/>
      <c r="D66" s="104"/>
      <c r="E66" s="72"/>
      <c r="F66" s="76"/>
      <c r="G66" s="72"/>
      <c r="H66" s="72"/>
      <c r="I66" s="72">
        <v>3000</v>
      </c>
      <c r="J66" s="72">
        <f t="shared" si="15"/>
        <v>3000</v>
      </c>
      <c r="K66" s="73" t="s">
        <v>5</v>
      </c>
    </row>
    <row r="67" spans="1:11" ht="15.75" customHeight="1">
      <c r="A67" s="100">
        <v>24</v>
      </c>
      <c r="B67" s="131" t="s">
        <v>36</v>
      </c>
      <c r="C67" s="132"/>
      <c r="D67" s="133"/>
      <c r="E67" s="11">
        <f t="shared" ref="E67:J67" si="16">E71+E80</f>
        <v>33578.6</v>
      </c>
      <c r="F67" s="11">
        <f t="shared" si="16"/>
        <v>2749.7</v>
      </c>
      <c r="G67" s="12">
        <f t="shared" si="16"/>
        <v>510</v>
      </c>
      <c r="H67" s="12">
        <f t="shared" si="16"/>
        <v>650</v>
      </c>
      <c r="I67" s="12">
        <f t="shared" si="16"/>
        <v>1700</v>
      </c>
      <c r="J67" s="11">
        <f t="shared" si="16"/>
        <v>39188.299999999996</v>
      </c>
      <c r="K67" s="73" t="s">
        <v>4</v>
      </c>
    </row>
    <row r="68" spans="1:11" ht="15.75">
      <c r="A68" s="100"/>
      <c r="B68" s="137"/>
      <c r="C68" s="138"/>
      <c r="D68" s="139"/>
      <c r="E68" s="76">
        <f>E81</f>
        <v>20593.5</v>
      </c>
      <c r="F68" s="12"/>
      <c r="G68" s="12"/>
      <c r="H68" s="12"/>
      <c r="I68" s="12"/>
      <c r="J68" s="76">
        <f>J81</f>
        <v>20593.5</v>
      </c>
      <c r="K68" s="73" t="s">
        <v>34</v>
      </c>
    </row>
    <row r="69" spans="1:11" ht="15.75">
      <c r="A69" s="100"/>
      <c r="B69" s="137"/>
      <c r="C69" s="138"/>
      <c r="D69" s="139"/>
      <c r="E69" s="11">
        <f>E82</f>
        <v>6321.7</v>
      </c>
      <c r="F69" s="12"/>
      <c r="G69" s="12"/>
      <c r="H69" s="12"/>
      <c r="I69" s="12"/>
      <c r="J69" s="13">
        <f>J82</f>
        <v>6321.7</v>
      </c>
      <c r="K69" s="73" t="s">
        <v>33</v>
      </c>
    </row>
    <row r="70" spans="1:11" ht="15.75">
      <c r="A70" s="100"/>
      <c r="B70" s="134"/>
      <c r="C70" s="135"/>
      <c r="D70" s="136"/>
      <c r="E70" s="11">
        <f t="shared" ref="E70:J70" si="17">E72+E83</f>
        <v>6663.4</v>
      </c>
      <c r="F70" s="11">
        <f t="shared" si="17"/>
        <v>2749.7</v>
      </c>
      <c r="G70" s="12">
        <f t="shared" si="17"/>
        <v>510</v>
      </c>
      <c r="H70" s="12">
        <f t="shared" si="17"/>
        <v>650</v>
      </c>
      <c r="I70" s="12">
        <f t="shared" si="17"/>
        <v>1700</v>
      </c>
      <c r="J70" s="13">
        <f t="shared" si="17"/>
        <v>12273.099999999999</v>
      </c>
      <c r="K70" s="73" t="s">
        <v>5</v>
      </c>
    </row>
    <row r="71" spans="1:11" ht="15.75" customHeight="1">
      <c r="A71" s="100">
        <v>25</v>
      </c>
      <c r="B71" s="131" t="s">
        <v>46</v>
      </c>
      <c r="C71" s="132"/>
      <c r="D71" s="133"/>
      <c r="E71" s="76">
        <f t="shared" ref="E71:J71" si="18">E73+E75+E78</f>
        <v>225</v>
      </c>
      <c r="F71" s="76">
        <f t="shared" si="18"/>
        <v>450</v>
      </c>
      <c r="G71" s="76">
        <f t="shared" si="18"/>
        <v>510</v>
      </c>
      <c r="H71" s="76">
        <f t="shared" si="18"/>
        <v>650</v>
      </c>
      <c r="I71" s="76">
        <f t="shared" si="18"/>
        <v>1700</v>
      </c>
      <c r="J71" s="76">
        <f t="shared" si="18"/>
        <v>3535</v>
      </c>
      <c r="K71" s="73" t="s">
        <v>4</v>
      </c>
    </row>
    <row r="72" spans="1:11" ht="15.75">
      <c r="A72" s="100"/>
      <c r="B72" s="134"/>
      <c r="C72" s="135"/>
      <c r="D72" s="136"/>
      <c r="E72" s="76">
        <f>E74+E76+E77+E79</f>
        <v>225</v>
      </c>
      <c r="F72" s="76">
        <f t="shared" ref="F72:J72" si="19">F74+F76+F77+F79</f>
        <v>450</v>
      </c>
      <c r="G72" s="76">
        <f t="shared" si="19"/>
        <v>510</v>
      </c>
      <c r="H72" s="76">
        <f t="shared" si="19"/>
        <v>650</v>
      </c>
      <c r="I72" s="76">
        <f t="shared" si="19"/>
        <v>1700</v>
      </c>
      <c r="J72" s="76">
        <f t="shared" si="19"/>
        <v>3535</v>
      </c>
      <c r="K72" s="73" t="s">
        <v>5</v>
      </c>
    </row>
    <row r="73" spans="1:11" ht="15.75" customHeight="1">
      <c r="A73" s="100">
        <v>26</v>
      </c>
      <c r="B73" s="101" t="s">
        <v>70</v>
      </c>
      <c r="C73" s="102" t="s">
        <v>15</v>
      </c>
      <c r="D73" s="102" t="s">
        <v>74</v>
      </c>
      <c r="E73" s="76">
        <v>100</v>
      </c>
      <c r="F73" s="76">
        <v>350</v>
      </c>
      <c r="G73" s="76">
        <v>510</v>
      </c>
      <c r="H73" s="76">
        <v>500</v>
      </c>
      <c r="I73" s="76">
        <v>1000</v>
      </c>
      <c r="J73" s="76">
        <f t="shared" ref="J73:J89" si="20">E73+F73+G73+H73+I73</f>
        <v>2460</v>
      </c>
      <c r="K73" s="73" t="s">
        <v>4</v>
      </c>
    </row>
    <row r="74" spans="1:11" ht="66.75" customHeight="1">
      <c r="A74" s="100"/>
      <c r="B74" s="101"/>
      <c r="C74" s="108"/>
      <c r="D74" s="103"/>
      <c r="E74" s="76">
        <v>100</v>
      </c>
      <c r="F74" s="76">
        <v>350</v>
      </c>
      <c r="G74" s="76">
        <v>510</v>
      </c>
      <c r="H74" s="76">
        <v>500</v>
      </c>
      <c r="I74" s="76">
        <v>1000</v>
      </c>
      <c r="J74" s="76">
        <f t="shared" si="20"/>
        <v>2460</v>
      </c>
      <c r="K74" s="73" t="s">
        <v>5</v>
      </c>
    </row>
    <row r="75" spans="1:11" ht="15.75" customHeight="1">
      <c r="A75" s="109">
        <v>27</v>
      </c>
      <c r="B75" s="102" t="s">
        <v>47</v>
      </c>
      <c r="C75" s="102" t="s">
        <v>15</v>
      </c>
      <c r="D75" s="140" t="s">
        <v>32</v>
      </c>
      <c r="E75" s="76">
        <v>100</v>
      </c>
      <c r="F75" s="76">
        <v>100</v>
      </c>
      <c r="G75" s="76"/>
      <c r="H75" s="80">
        <v>100</v>
      </c>
      <c r="I75" s="76">
        <v>500</v>
      </c>
      <c r="J75" s="76">
        <f t="shared" si="20"/>
        <v>800</v>
      </c>
      <c r="K75" s="73" t="s">
        <v>4</v>
      </c>
    </row>
    <row r="76" spans="1:11" ht="47.25" customHeight="1">
      <c r="A76" s="110"/>
      <c r="B76" s="108"/>
      <c r="C76" s="108"/>
      <c r="D76" s="141"/>
      <c r="E76" s="76">
        <v>100</v>
      </c>
      <c r="F76" s="76">
        <v>100</v>
      </c>
      <c r="G76" s="76"/>
      <c r="H76" s="80"/>
      <c r="I76" s="76"/>
      <c r="J76" s="76">
        <f t="shared" si="20"/>
        <v>200</v>
      </c>
      <c r="K76" s="73" t="s">
        <v>5</v>
      </c>
    </row>
    <row r="77" spans="1:11" ht="47.25" customHeight="1">
      <c r="A77" s="111"/>
      <c r="B77" s="103"/>
      <c r="C77" s="103"/>
      <c r="D77" s="74" t="s">
        <v>6</v>
      </c>
      <c r="E77" s="76"/>
      <c r="F77" s="76"/>
      <c r="G77" s="76"/>
      <c r="H77" s="80">
        <v>100</v>
      </c>
      <c r="I77" s="76">
        <v>500</v>
      </c>
      <c r="J77" s="76">
        <f t="shared" si="20"/>
        <v>600</v>
      </c>
      <c r="K77" s="73" t="s">
        <v>5</v>
      </c>
    </row>
    <row r="78" spans="1:11" ht="15.75">
      <c r="A78" s="100">
        <v>28</v>
      </c>
      <c r="B78" s="101" t="s">
        <v>48</v>
      </c>
      <c r="C78" s="104" t="s">
        <v>15</v>
      </c>
      <c r="D78" s="104" t="s">
        <v>6</v>
      </c>
      <c r="E78" s="76">
        <v>25</v>
      </c>
      <c r="F78" s="76"/>
      <c r="G78" s="76"/>
      <c r="H78" s="80">
        <v>50</v>
      </c>
      <c r="I78" s="76">
        <v>200</v>
      </c>
      <c r="J78" s="76">
        <f t="shared" si="20"/>
        <v>275</v>
      </c>
      <c r="K78" s="73" t="s">
        <v>4</v>
      </c>
    </row>
    <row r="79" spans="1:11" ht="63" customHeight="1">
      <c r="A79" s="100"/>
      <c r="B79" s="101"/>
      <c r="C79" s="104"/>
      <c r="D79" s="104"/>
      <c r="E79" s="76">
        <v>25</v>
      </c>
      <c r="F79" s="76"/>
      <c r="G79" s="76"/>
      <c r="H79" s="80">
        <v>50</v>
      </c>
      <c r="I79" s="76">
        <v>200</v>
      </c>
      <c r="J79" s="76">
        <f t="shared" si="20"/>
        <v>275</v>
      </c>
      <c r="K79" s="73" t="s">
        <v>5</v>
      </c>
    </row>
    <row r="80" spans="1:11" ht="15.75" customHeight="1">
      <c r="A80" s="100">
        <v>29</v>
      </c>
      <c r="B80" s="131" t="s">
        <v>37</v>
      </c>
      <c r="C80" s="132"/>
      <c r="D80" s="133"/>
      <c r="E80" s="11">
        <f>E84+E88</f>
        <v>33353.599999999999</v>
      </c>
      <c r="F80" s="11">
        <f>F84+F88</f>
        <v>2299.6999999999998</v>
      </c>
      <c r="G80" s="11"/>
      <c r="H80" s="11"/>
      <c r="I80" s="11"/>
      <c r="J80" s="11">
        <f>J84+J88</f>
        <v>35653.299999999996</v>
      </c>
      <c r="K80" s="73" t="s">
        <v>4</v>
      </c>
    </row>
    <row r="81" spans="1:11" ht="15.75">
      <c r="A81" s="100"/>
      <c r="B81" s="137"/>
      <c r="C81" s="138"/>
      <c r="D81" s="139"/>
      <c r="E81" s="76">
        <f>E85</f>
        <v>20593.5</v>
      </c>
      <c r="F81" s="76">
        <f>F85</f>
        <v>0</v>
      </c>
      <c r="G81" s="76"/>
      <c r="H81" s="76"/>
      <c r="I81" s="76"/>
      <c r="J81" s="76">
        <f>J85</f>
        <v>20593.5</v>
      </c>
      <c r="K81" s="73" t="s">
        <v>82</v>
      </c>
    </row>
    <row r="82" spans="1:11" ht="15.75">
      <c r="A82" s="100"/>
      <c r="B82" s="137"/>
      <c r="C82" s="138"/>
      <c r="D82" s="139"/>
      <c r="E82" s="11">
        <f>E86</f>
        <v>6321.7</v>
      </c>
      <c r="F82" s="11">
        <f>F86</f>
        <v>0</v>
      </c>
      <c r="G82" s="13"/>
      <c r="H82" s="13"/>
      <c r="I82" s="13"/>
      <c r="J82" s="13">
        <f>J86</f>
        <v>6321.7</v>
      </c>
      <c r="K82" s="73" t="s">
        <v>33</v>
      </c>
    </row>
    <row r="83" spans="1:11" ht="15.75">
      <c r="A83" s="100"/>
      <c r="B83" s="134"/>
      <c r="C83" s="135"/>
      <c r="D83" s="136"/>
      <c r="E83" s="11">
        <f>E87+E89</f>
        <v>6438.4</v>
      </c>
      <c r="F83" s="11">
        <f>F87+F89</f>
        <v>2299.6999999999998</v>
      </c>
      <c r="G83" s="13"/>
      <c r="H83" s="13"/>
      <c r="I83" s="13"/>
      <c r="J83" s="13">
        <f>J87+J89</f>
        <v>8738.0999999999985</v>
      </c>
      <c r="K83" s="73" t="s">
        <v>5</v>
      </c>
    </row>
    <row r="84" spans="1:11" ht="15.75">
      <c r="A84" s="100">
        <v>30</v>
      </c>
      <c r="B84" s="101" t="s">
        <v>38</v>
      </c>
      <c r="C84" s="102" t="s">
        <v>35</v>
      </c>
      <c r="D84" s="104" t="s">
        <v>6</v>
      </c>
      <c r="E84" s="27">
        <f>E85+E86+E87</f>
        <v>33269.599999999999</v>
      </c>
      <c r="F84" s="28">
        <f>F85+F86+F87</f>
        <v>2124.6999999999998</v>
      </c>
      <c r="G84" s="72"/>
      <c r="H84" s="72"/>
      <c r="I84" s="72"/>
      <c r="J84" s="10">
        <f>E84+F84+G84+H84+I84</f>
        <v>35394.299999999996</v>
      </c>
      <c r="K84" s="73" t="s">
        <v>4</v>
      </c>
    </row>
    <row r="85" spans="1:11" ht="15.75">
      <c r="A85" s="100"/>
      <c r="B85" s="101"/>
      <c r="C85" s="108"/>
      <c r="D85" s="104"/>
      <c r="E85" s="76">
        <v>20593.5</v>
      </c>
      <c r="F85" s="76"/>
      <c r="G85" s="72"/>
      <c r="H85" s="72"/>
      <c r="I85" s="72"/>
      <c r="J85" s="72">
        <f t="shared" si="20"/>
        <v>20593.5</v>
      </c>
      <c r="K85" s="73" t="s">
        <v>82</v>
      </c>
    </row>
    <row r="86" spans="1:11" ht="15.75">
      <c r="A86" s="100"/>
      <c r="B86" s="101"/>
      <c r="C86" s="108"/>
      <c r="D86" s="104"/>
      <c r="E86" s="11">
        <v>6321.7</v>
      </c>
      <c r="F86" s="76"/>
      <c r="G86" s="72"/>
      <c r="H86" s="72"/>
      <c r="I86" s="72"/>
      <c r="J86" s="72">
        <f t="shared" si="20"/>
        <v>6321.7</v>
      </c>
      <c r="K86" s="73" t="s">
        <v>33</v>
      </c>
    </row>
    <row r="87" spans="1:11" ht="15.75">
      <c r="A87" s="100"/>
      <c r="B87" s="101"/>
      <c r="C87" s="103"/>
      <c r="D87" s="104"/>
      <c r="E87" s="11">
        <v>6354.4</v>
      </c>
      <c r="F87" s="76">
        <v>2124.6999999999998</v>
      </c>
      <c r="G87" s="72"/>
      <c r="H87" s="72"/>
      <c r="I87" s="72"/>
      <c r="J87" s="72">
        <f t="shared" si="20"/>
        <v>8479.0999999999985</v>
      </c>
      <c r="K87" s="73" t="s">
        <v>5</v>
      </c>
    </row>
    <row r="88" spans="1:11" ht="15.75">
      <c r="A88" s="120">
        <v>31</v>
      </c>
      <c r="B88" s="119" t="s">
        <v>39</v>
      </c>
      <c r="C88" s="121" t="s">
        <v>35</v>
      </c>
      <c r="D88" s="121" t="s">
        <v>6</v>
      </c>
      <c r="E88" s="76">
        <v>84</v>
      </c>
      <c r="F88" s="76">
        <v>175</v>
      </c>
      <c r="G88" s="76"/>
      <c r="H88" s="76"/>
      <c r="I88" s="76"/>
      <c r="J88" s="76">
        <f t="shared" si="20"/>
        <v>259</v>
      </c>
      <c r="K88" s="75" t="s">
        <v>4</v>
      </c>
    </row>
    <row r="89" spans="1:11" ht="138.75" customHeight="1">
      <c r="A89" s="120"/>
      <c r="B89" s="119"/>
      <c r="C89" s="121"/>
      <c r="D89" s="121"/>
      <c r="E89" s="76">
        <v>84</v>
      </c>
      <c r="F89" s="76">
        <v>175</v>
      </c>
      <c r="G89" s="76"/>
      <c r="H89" s="76"/>
      <c r="I89" s="76"/>
      <c r="J89" s="76">
        <f t="shared" si="20"/>
        <v>259</v>
      </c>
      <c r="K89" s="75" t="s">
        <v>5</v>
      </c>
    </row>
    <row r="90" spans="1:11" ht="15.75" customHeight="1">
      <c r="A90" s="100">
        <v>32</v>
      </c>
      <c r="B90" s="131" t="s">
        <v>69</v>
      </c>
      <c r="C90" s="132"/>
      <c r="D90" s="133"/>
      <c r="E90" s="72"/>
      <c r="F90" s="72"/>
      <c r="G90" s="72"/>
      <c r="H90" s="76"/>
      <c r="I90" s="72">
        <f t="shared" ref="I90:J91" si="21">I92</f>
        <v>300</v>
      </c>
      <c r="J90" s="72">
        <f t="shared" si="21"/>
        <v>300</v>
      </c>
      <c r="K90" s="73" t="s">
        <v>4</v>
      </c>
    </row>
    <row r="91" spans="1:11" ht="32.25" customHeight="1">
      <c r="A91" s="100"/>
      <c r="B91" s="134"/>
      <c r="C91" s="135"/>
      <c r="D91" s="136"/>
      <c r="E91" s="72"/>
      <c r="F91" s="72"/>
      <c r="G91" s="72"/>
      <c r="H91" s="76"/>
      <c r="I91" s="72">
        <f t="shared" si="21"/>
        <v>300</v>
      </c>
      <c r="J91" s="72">
        <f t="shared" si="21"/>
        <v>300</v>
      </c>
      <c r="K91" s="73" t="s">
        <v>5</v>
      </c>
    </row>
    <row r="92" spans="1:11" ht="15.75" customHeight="1">
      <c r="A92" s="100">
        <v>33</v>
      </c>
      <c r="B92" s="131" t="s">
        <v>71</v>
      </c>
      <c r="C92" s="132"/>
      <c r="D92" s="133"/>
      <c r="E92" s="72"/>
      <c r="F92" s="72"/>
      <c r="G92" s="72"/>
      <c r="H92" s="76"/>
      <c r="I92" s="72">
        <f t="shared" ref="I92:J92" si="22">I93</f>
        <v>300</v>
      </c>
      <c r="J92" s="72">
        <f t="shared" si="22"/>
        <v>300</v>
      </c>
      <c r="K92" s="73" t="s">
        <v>4</v>
      </c>
    </row>
    <row r="93" spans="1:11" ht="15.75">
      <c r="A93" s="100"/>
      <c r="B93" s="134"/>
      <c r="C93" s="135"/>
      <c r="D93" s="136"/>
      <c r="E93" s="72"/>
      <c r="F93" s="72"/>
      <c r="G93" s="72"/>
      <c r="H93" s="76"/>
      <c r="I93" s="72">
        <f>I95</f>
        <v>300</v>
      </c>
      <c r="J93" s="72">
        <f>J95</f>
        <v>300</v>
      </c>
      <c r="K93" s="73" t="s">
        <v>5</v>
      </c>
    </row>
    <row r="94" spans="1:11" ht="15.75">
      <c r="A94" s="100">
        <v>34</v>
      </c>
      <c r="B94" s="101" t="s">
        <v>72</v>
      </c>
      <c r="C94" s="102">
        <v>2019</v>
      </c>
      <c r="D94" s="104" t="s">
        <v>6</v>
      </c>
      <c r="E94" s="72"/>
      <c r="F94" s="72"/>
      <c r="G94" s="72"/>
      <c r="H94" s="76"/>
      <c r="I94" s="72">
        <v>300</v>
      </c>
      <c r="J94" s="72">
        <f t="shared" ref="J94:J95" si="23">E94+F94+G94+H94+I94</f>
        <v>300</v>
      </c>
      <c r="K94" s="73" t="s">
        <v>4</v>
      </c>
    </row>
    <row r="95" spans="1:11" ht="80.25" customHeight="1">
      <c r="A95" s="100"/>
      <c r="B95" s="101"/>
      <c r="C95" s="103"/>
      <c r="D95" s="104"/>
      <c r="E95" s="72"/>
      <c r="F95" s="72"/>
      <c r="G95" s="72"/>
      <c r="H95" s="76"/>
      <c r="I95" s="72">
        <v>300</v>
      </c>
      <c r="J95" s="72">
        <f t="shared" si="23"/>
        <v>300</v>
      </c>
      <c r="K95" s="73" t="s">
        <v>5</v>
      </c>
    </row>
    <row r="96" spans="1:11" ht="15.75">
      <c r="A96" s="33"/>
      <c r="B96" s="34"/>
      <c r="C96" s="35"/>
      <c r="D96" s="35"/>
      <c r="E96" s="33"/>
      <c r="F96" s="33"/>
      <c r="G96" s="33"/>
      <c r="H96" s="33"/>
      <c r="I96" s="33"/>
      <c r="J96" s="33"/>
      <c r="K96" s="35"/>
    </row>
    <row r="97" spans="1:11" ht="15.75">
      <c r="A97" s="33"/>
      <c r="B97" s="34"/>
      <c r="C97" s="35"/>
      <c r="D97" s="35"/>
      <c r="E97" s="33"/>
      <c r="F97" s="33"/>
      <c r="G97" s="33"/>
      <c r="H97" s="33"/>
      <c r="I97" s="33"/>
      <c r="J97" s="33"/>
      <c r="K97" s="35"/>
    </row>
    <row r="98" spans="1:11" ht="15.75">
      <c r="A98" s="33"/>
      <c r="B98" s="34"/>
      <c r="C98" s="35"/>
      <c r="D98" s="35"/>
      <c r="E98" s="33"/>
      <c r="F98" s="33"/>
      <c r="G98" s="33"/>
      <c r="H98" s="33"/>
      <c r="I98" s="33"/>
      <c r="J98" s="33"/>
      <c r="K98" s="35"/>
    </row>
    <row r="99" spans="1:11" ht="15.75" customHeight="1">
      <c r="B99" s="4"/>
      <c r="C99" s="4"/>
      <c r="D99" s="104" t="s">
        <v>17</v>
      </c>
      <c r="E99" s="100" t="s">
        <v>0</v>
      </c>
      <c r="F99" s="100"/>
      <c r="G99" s="100"/>
      <c r="H99" s="100"/>
      <c r="I99" s="100"/>
      <c r="J99" s="100"/>
    </row>
    <row r="100" spans="1:11" ht="15.75" customHeight="1">
      <c r="B100" s="4"/>
      <c r="C100" s="4"/>
      <c r="D100" s="104"/>
      <c r="E100" s="72" t="s">
        <v>2</v>
      </c>
      <c r="F100" s="72" t="s">
        <v>11</v>
      </c>
      <c r="G100" s="72" t="s">
        <v>12</v>
      </c>
      <c r="H100" s="72" t="s">
        <v>13</v>
      </c>
      <c r="I100" s="72" t="s">
        <v>14</v>
      </c>
      <c r="J100" s="72" t="s">
        <v>18</v>
      </c>
    </row>
    <row r="101" spans="1:11" ht="15.75" customHeight="1">
      <c r="B101" s="4"/>
      <c r="C101" s="4"/>
      <c r="D101" s="74" t="s">
        <v>19</v>
      </c>
      <c r="E101" s="10">
        <f t="shared" ref="E101:J101" si="24">E11+E29+E48+E59+E67+E90</f>
        <v>44501.7</v>
      </c>
      <c r="F101" s="10">
        <f t="shared" si="24"/>
        <v>10333.599999999999</v>
      </c>
      <c r="G101" s="10">
        <f t="shared" si="24"/>
        <v>154529</v>
      </c>
      <c r="H101" s="10">
        <f t="shared" si="24"/>
        <v>10374</v>
      </c>
      <c r="I101" s="10">
        <f t="shared" si="24"/>
        <v>73500</v>
      </c>
      <c r="J101" s="10">
        <f t="shared" si="24"/>
        <v>293238.3</v>
      </c>
    </row>
    <row r="102" spans="1:11" ht="15.75" customHeight="1">
      <c r="B102" s="4"/>
      <c r="C102" s="4"/>
      <c r="D102" s="74" t="s">
        <v>81</v>
      </c>
      <c r="E102" s="10">
        <f>E68</f>
        <v>20593.5</v>
      </c>
      <c r="F102" s="10">
        <f t="shared" ref="F102:I102" si="25">F68</f>
        <v>0</v>
      </c>
      <c r="G102" s="10">
        <f t="shared" si="25"/>
        <v>0</v>
      </c>
      <c r="H102" s="10">
        <f t="shared" si="25"/>
        <v>0</v>
      </c>
      <c r="I102" s="10">
        <f t="shared" si="25"/>
        <v>0</v>
      </c>
      <c r="J102" s="10">
        <f>J68</f>
        <v>20593.5</v>
      </c>
    </row>
    <row r="103" spans="1:11" ht="15.75" customHeight="1">
      <c r="B103" s="4"/>
      <c r="C103" s="4"/>
      <c r="D103" s="74" t="s">
        <v>49</v>
      </c>
      <c r="E103" s="10">
        <f t="shared" ref="E103:J103" si="26">E12+E30+E69</f>
        <v>11025.7</v>
      </c>
      <c r="F103" s="10">
        <f t="shared" si="26"/>
        <v>0</v>
      </c>
      <c r="G103" s="10">
        <f t="shared" si="26"/>
        <v>151445</v>
      </c>
      <c r="H103" s="10">
        <f t="shared" si="26"/>
        <v>0</v>
      </c>
      <c r="I103" s="10">
        <f t="shared" si="26"/>
        <v>0</v>
      </c>
      <c r="J103" s="10">
        <f t="shared" si="26"/>
        <v>162470.70000000001</v>
      </c>
    </row>
    <row r="104" spans="1:11" ht="15.75" customHeight="1">
      <c r="B104" s="4"/>
      <c r="C104" s="4"/>
      <c r="D104" s="74" t="s">
        <v>20</v>
      </c>
      <c r="E104" s="10">
        <f t="shared" ref="E104:J104" si="27">E13+E31+E49+E60+E70+E91</f>
        <v>12882.5</v>
      </c>
      <c r="F104" s="10">
        <f t="shared" si="27"/>
        <v>10333.599999999999</v>
      </c>
      <c r="G104" s="10">
        <f>G13+G31+G49+G60+G70+G91</f>
        <v>3084</v>
      </c>
      <c r="H104" s="10">
        <f t="shared" si="27"/>
        <v>10374</v>
      </c>
      <c r="I104" s="10">
        <f t="shared" si="27"/>
        <v>44500</v>
      </c>
      <c r="J104" s="10">
        <f t="shared" si="27"/>
        <v>81174.100000000006</v>
      </c>
    </row>
    <row r="105" spans="1:11" ht="15.75" customHeight="1">
      <c r="B105" s="4"/>
      <c r="C105" s="4"/>
      <c r="D105" s="74" t="s">
        <v>51</v>
      </c>
      <c r="E105" s="10">
        <f>E50</f>
        <v>0</v>
      </c>
      <c r="F105" s="10">
        <f t="shared" ref="F105:I105" si="28">F50</f>
        <v>0</v>
      </c>
      <c r="G105" s="10">
        <f t="shared" si="28"/>
        <v>0</v>
      </c>
      <c r="H105" s="10">
        <f t="shared" si="28"/>
        <v>0</v>
      </c>
      <c r="I105" s="10">
        <f t="shared" si="28"/>
        <v>29000</v>
      </c>
      <c r="J105" s="10">
        <f>J50</f>
        <v>29000</v>
      </c>
    </row>
    <row r="106" spans="1:11" ht="15.75" customHeight="1">
      <c r="B106" s="4"/>
      <c r="C106" s="4"/>
      <c r="D106" s="74" t="s">
        <v>21</v>
      </c>
      <c r="E106" s="10">
        <f>E101</f>
        <v>44501.7</v>
      </c>
      <c r="F106" s="10">
        <f t="shared" ref="F106:I106" si="29">F101</f>
        <v>10333.599999999999</v>
      </c>
      <c r="G106" s="10">
        <f t="shared" si="29"/>
        <v>154529</v>
      </c>
      <c r="H106" s="10">
        <f t="shared" si="29"/>
        <v>10374</v>
      </c>
      <c r="I106" s="10">
        <f t="shared" si="29"/>
        <v>73500</v>
      </c>
      <c r="J106" s="10">
        <f>E106+F106+G106+H106+I106</f>
        <v>293238.3</v>
      </c>
    </row>
    <row r="107" spans="1:11" ht="15.75" customHeight="1">
      <c r="B107" s="4"/>
      <c r="C107" s="4"/>
      <c r="D107" s="74" t="s">
        <v>20</v>
      </c>
      <c r="E107" s="10">
        <f>E104</f>
        <v>12882.5</v>
      </c>
      <c r="F107" s="10">
        <f t="shared" ref="F107:I107" si="30">F104</f>
        <v>10333.599999999999</v>
      </c>
      <c r="G107" s="10">
        <f t="shared" si="30"/>
        <v>3084</v>
      </c>
      <c r="H107" s="10">
        <f t="shared" si="30"/>
        <v>10374</v>
      </c>
      <c r="I107" s="10">
        <f t="shared" si="30"/>
        <v>44500</v>
      </c>
      <c r="J107" s="10">
        <f>E107+F107+G107+H107+I107</f>
        <v>81174.100000000006</v>
      </c>
    </row>
    <row r="108" spans="1:11" ht="15.75" customHeight="1">
      <c r="B108" s="4"/>
      <c r="C108" s="4"/>
      <c r="D108" s="74" t="s">
        <v>22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f t="shared" ref="J108:J111" si="31">E108+F108+G108+H108+I108</f>
        <v>0</v>
      </c>
    </row>
    <row r="109" spans="1:11" ht="15.75" customHeight="1">
      <c r="B109" s="4"/>
      <c r="C109" s="4"/>
      <c r="D109" s="74" t="s">
        <v>20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f t="shared" si="31"/>
        <v>0</v>
      </c>
    </row>
    <row r="110" spans="1:11" ht="15.75" customHeight="1">
      <c r="B110" s="4"/>
      <c r="C110" s="4"/>
      <c r="D110" s="74" t="s">
        <v>23</v>
      </c>
      <c r="E110" s="10">
        <f>E101-E106-E108</f>
        <v>0</v>
      </c>
      <c r="F110" s="10">
        <f>F101-F106-F108</f>
        <v>0</v>
      </c>
      <c r="G110" s="10">
        <f>G101-G106-G108</f>
        <v>0</v>
      </c>
      <c r="H110" s="10">
        <f>H101-H106-H108</f>
        <v>0</v>
      </c>
      <c r="I110" s="10">
        <f>I101-I106-I108</f>
        <v>0</v>
      </c>
      <c r="J110" s="10">
        <f t="shared" si="31"/>
        <v>0</v>
      </c>
    </row>
    <row r="111" spans="1:11" ht="15.75" customHeight="1">
      <c r="B111" s="4"/>
      <c r="C111" s="4"/>
      <c r="D111" s="74" t="s">
        <v>20</v>
      </c>
      <c r="E111" s="10">
        <f>E104-E107-E109</f>
        <v>0</v>
      </c>
      <c r="F111" s="10">
        <f>F104-F107-F109</f>
        <v>0</v>
      </c>
      <c r="G111" s="10">
        <f t="shared" ref="G111:I111" si="32">G104-G107-G109</f>
        <v>0</v>
      </c>
      <c r="H111" s="10">
        <f t="shared" si="32"/>
        <v>0</v>
      </c>
      <c r="I111" s="10">
        <f t="shared" si="32"/>
        <v>0</v>
      </c>
      <c r="J111" s="10">
        <f t="shared" si="31"/>
        <v>0</v>
      </c>
    </row>
  </sheetData>
  <mergeCells count="113">
    <mergeCell ref="A1:K1"/>
    <mergeCell ref="A2:K2"/>
    <mergeCell ref="A3:A4"/>
    <mergeCell ref="B3:B4"/>
    <mergeCell ref="C3:C4"/>
    <mergeCell ref="D3:D4"/>
    <mergeCell ref="E3:J3"/>
    <mergeCell ref="K3:K4"/>
    <mergeCell ref="A17:A18"/>
    <mergeCell ref="B17:B18"/>
    <mergeCell ref="C17:C18"/>
    <mergeCell ref="D17:D18"/>
    <mergeCell ref="A19:A21"/>
    <mergeCell ref="B19:B21"/>
    <mergeCell ref="C19:C21"/>
    <mergeCell ref="D19:D21"/>
    <mergeCell ref="A6:A10"/>
    <mergeCell ref="B6:D10"/>
    <mergeCell ref="A11:A13"/>
    <mergeCell ref="B11:D13"/>
    <mergeCell ref="A14:A16"/>
    <mergeCell ref="B14:D16"/>
    <mergeCell ref="A26:A28"/>
    <mergeCell ref="B26:B28"/>
    <mergeCell ref="C26:C28"/>
    <mergeCell ref="D26:D28"/>
    <mergeCell ref="A29:A31"/>
    <mergeCell ref="B29:D31"/>
    <mergeCell ref="A22:A23"/>
    <mergeCell ref="B22:B23"/>
    <mergeCell ref="C22:C23"/>
    <mergeCell ref="D22:D23"/>
    <mergeCell ref="A24:A25"/>
    <mergeCell ref="B24:B25"/>
    <mergeCell ref="C24:C25"/>
    <mergeCell ref="D24:D25"/>
    <mergeCell ref="A38:A40"/>
    <mergeCell ref="B38:B40"/>
    <mergeCell ref="C38:C40"/>
    <mergeCell ref="A41:A42"/>
    <mergeCell ref="B41:B42"/>
    <mergeCell ref="C41:C42"/>
    <mergeCell ref="A32:A34"/>
    <mergeCell ref="B32:D34"/>
    <mergeCell ref="A35:A37"/>
    <mergeCell ref="B35:B37"/>
    <mergeCell ref="C35:C36"/>
    <mergeCell ref="D35:D36"/>
    <mergeCell ref="A51:A53"/>
    <mergeCell ref="B51:D53"/>
    <mergeCell ref="A54:A55"/>
    <mergeCell ref="B54:B55"/>
    <mergeCell ref="C54:C55"/>
    <mergeCell ref="D54:D55"/>
    <mergeCell ref="D41:D42"/>
    <mergeCell ref="A43:A47"/>
    <mergeCell ref="B43:B47"/>
    <mergeCell ref="C43:C47"/>
    <mergeCell ref="D46:D47"/>
    <mergeCell ref="A48:A50"/>
    <mergeCell ref="B48:D50"/>
    <mergeCell ref="A59:A60"/>
    <mergeCell ref="B59:D60"/>
    <mergeCell ref="A61:A62"/>
    <mergeCell ref="B61:D62"/>
    <mergeCell ref="A63:A64"/>
    <mergeCell ref="B63:B64"/>
    <mergeCell ref="C63:C64"/>
    <mergeCell ref="D63:D64"/>
    <mergeCell ref="A56:A58"/>
    <mergeCell ref="B56:B58"/>
    <mergeCell ref="C56:C58"/>
    <mergeCell ref="D56:D58"/>
    <mergeCell ref="A71:A72"/>
    <mergeCell ref="B71:D72"/>
    <mergeCell ref="A73:A74"/>
    <mergeCell ref="B73:B74"/>
    <mergeCell ref="C73:C74"/>
    <mergeCell ref="D73:D74"/>
    <mergeCell ref="A65:A66"/>
    <mergeCell ref="B65:B66"/>
    <mergeCell ref="C65:C66"/>
    <mergeCell ref="D65:D66"/>
    <mergeCell ref="A67:A70"/>
    <mergeCell ref="B67:D70"/>
    <mergeCell ref="A80:A83"/>
    <mergeCell ref="B80:D83"/>
    <mergeCell ref="A84:A87"/>
    <mergeCell ref="B84:B87"/>
    <mergeCell ref="C84:C87"/>
    <mergeCell ref="D84:D87"/>
    <mergeCell ref="A75:A77"/>
    <mergeCell ref="B75:B77"/>
    <mergeCell ref="C75:C77"/>
    <mergeCell ref="D75:D76"/>
    <mergeCell ref="A78:A79"/>
    <mergeCell ref="B78:B79"/>
    <mergeCell ref="C78:C79"/>
    <mergeCell ref="D78:D79"/>
    <mergeCell ref="D99:D100"/>
    <mergeCell ref="E99:J99"/>
    <mergeCell ref="A92:A93"/>
    <mergeCell ref="B92:D93"/>
    <mergeCell ref="A94:A95"/>
    <mergeCell ref="B94:B95"/>
    <mergeCell ref="C94:C95"/>
    <mergeCell ref="D94:D95"/>
    <mergeCell ref="A88:A89"/>
    <mergeCell ref="B88:B89"/>
    <mergeCell ref="C88:C89"/>
    <mergeCell ref="D88:D89"/>
    <mergeCell ref="A90:A91"/>
    <mergeCell ref="B90:D91"/>
  </mergeCells>
  <pageMargins left="0.39370078740157483" right="0.39370078740157483" top="0.78740157480314965" bottom="0.19685039370078741" header="0.31496062992125984" footer="0.31496062992125984"/>
  <pageSetup paperSize="9" scale="84" orientation="landscape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11"/>
  <sheetViews>
    <sheetView view="pageBreakPreview" topLeftCell="A61" zoomScaleSheetLayoutView="100" workbookViewId="0">
      <selection activeCell="E70" sqref="E70"/>
    </sheetView>
  </sheetViews>
  <sheetFormatPr defaultRowHeight="15"/>
  <cols>
    <col min="1" max="1" width="4.140625" bestFit="1" customWidth="1"/>
    <col min="2" max="2" width="29.28515625" customWidth="1"/>
    <col min="4" max="4" width="29.7109375" customWidth="1"/>
    <col min="5" max="5" width="14" customWidth="1"/>
    <col min="6" max="6" width="9.5703125" customWidth="1"/>
    <col min="7" max="7" width="11" customWidth="1"/>
    <col min="8" max="8" width="10.5703125" customWidth="1"/>
    <col min="9" max="9" width="9.28515625" bestFit="1" customWidth="1"/>
    <col min="10" max="10" width="9.28515625" customWidth="1"/>
    <col min="11" max="11" width="15" customWidth="1"/>
    <col min="12" max="12" width="20.28515625" customWidth="1"/>
  </cols>
  <sheetData>
    <row r="1" spans="1:12" ht="18.75">
      <c r="A1" s="117" t="s">
        <v>85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8.75">
      <c r="A2" s="118" t="s">
        <v>84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48" customHeight="1">
      <c r="A3" s="100" t="s">
        <v>7</v>
      </c>
      <c r="B3" s="100" t="s">
        <v>8</v>
      </c>
      <c r="C3" s="100" t="s">
        <v>9</v>
      </c>
      <c r="D3" s="100" t="s">
        <v>10</v>
      </c>
      <c r="E3" s="100" t="s">
        <v>0</v>
      </c>
      <c r="F3" s="100"/>
      <c r="G3" s="100"/>
      <c r="H3" s="100"/>
      <c r="I3" s="100"/>
      <c r="J3" s="100"/>
      <c r="K3" s="100"/>
      <c r="L3" s="100" t="s">
        <v>1</v>
      </c>
    </row>
    <row r="4" spans="1:12" ht="31.5">
      <c r="A4" s="100"/>
      <c r="B4" s="100"/>
      <c r="C4" s="100"/>
      <c r="D4" s="100"/>
      <c r="E4" s="81" t="s">
        <v>2</v>
      </c>
      <c r="F4" s="81" t="s">
        <v>11</v>
      </c>
      <c r="G4" s="81" t="s">
        <v>12</v>
      </c>
      <c r="H4" s="81" t="s">
        <v>13</v>
      </c>
      <c r="I4" s="81" t="s">
        <v>14</v>
      </c>
      <c r="J4" s="86" t="s">
        <v>87</v>
      </c>
      <c r="K4" s="81" t="s">
        <v>3</v>
      </c>
      <c r="L4" s="100"/>
    </row>
    <row r="5" spans="1:12" ht="15.75">
      <c r="A5" s="81">
        <v>1</v>
      </c>
      <c r="B5" s="81">
        <v>2</v>
      </c>
      <c r="C5" s="81">
        <v>3</v>
      </c>
      <c r="D5" s="81">
        <v>4</v>
      </c>
      <c r="E5" s="81">
        <v>5</v>
      </c>
      <c r="F5" s="81">
        <v>6</v>
      </c>
      <c r="G5" s="81">
        <v>7</v>
      </c>
      <c r="H5" s="81">
        <v>8</v>
      </c>
      <c r="I5" s="81">
        <v>9</v>
      </c>
      <c r="J5" s="86"/>
      <c r="K5" s="81">
        <v>10</v>
      </c>
      <c r="L5" s="81">
        <v>11</v>
      </c>
    </row>
    <row r="6" spans="1:12" ht="31.5">
      <c r="A6" s="105">
        <v>1</v>
      </c>
      <c r="B6" s="122" t="s">
        <v>61</v>
      </c>
      <c r="C6" s="123"/>
      <c r="D6" s="124"/>
      <c r="E6" s="31">
        <v>44501.7</v>
      </c>
      <c r="F6" s="31">
        <v>10333.599999999999</v>
      </c>
      <c r="G6" s="90">
        <v>154529</v>
      </c>
      <c r="H6" s="31">
        <v>148888.29999999999</v>
      </c>
      <c r="I6" s="90">
        <v>12500</v>
      </c>
      <c r="J6" s="90">
        <v>98000</v>
      </c>
      <c r="K6" s="31">
        <v>468752.59999999992</v>
      </c>
      <c r="L6" s="84" t="s">
        <v>60</v>
      </c>
    </row>
    <row r="7" spans="1:12" ht="15.75">
      <c r="A7" s="106"/>
      <c r="B7" s="125"/>
      <c r="C7" s="126"/>
      <c r="D7" s="127"/>
      <c r="E7" s="31">
        <v>20593.5</v>
      </c>
      <c r="F7" s="31"/>
      <c r="G7" s="31"/>
      <c r="H7" s="31"/>
      <c r="I7" s="31"/>
      <c r="J7" s="90"/>
      <c r="K7" s="31">
        <v>20593.5</v>
      </c>
      <c r="L7" s="84" t="s">
        <v>81</v>
      </c>
    </row>
    <row r="8" spans="1:12" ht="31.5">
      <c r="A8" s="106"/>
      <c r="B8" s="125"/>
      <c r="C8" s="126"/>
      <c r="D8" s="127"/>
      <c r="E8" s="31">
        <v>11025.7</v>
      </c>
      <c r="F8" s="31"/>
      <c r="G8" s="90">
        <v>151445</v>
      </c>
      <c r="H8" s="31">
        <v>137501.30000000002</v>
      </c>
      <c r="I8" s="31"/>
      <c r="J8" s="90"/>
      <c r="K8" s="90">
        <v>299972</v>
      </c>
      <c r="L8" s="84" t="s">
        <v>49</v>
      </c>
    </row>
    <row r="9" spans="1:12" ht="15.75">
      <c r="A9" s="106"/>
      <c r="B9" s="125"/>
      <c r="C9" s="126"/>
      <c r="D9" s="127"/>
      <c r="E9" s="31">
        <v>12882.5</v>
      </c>
      <c r="F9" s="31">
        <v>10333.599999999999</v>
      </c>
      <c r="G9" s="90">
        <v>3084</v>
      </c>
      <c r="H9" s="90">
        <v>11387</v>
      </c>
      <c r="I9" s="90">
        <v>12500</v>
      </c>
      <c r="J9" s="90">
        <v>68000</v>
      </c>
      <c r="K9" s="31">
        <v>118187.1</v>
      </c>
      <c r="L9" s="84" t="s">
        <v>20</v>
      </c>
    </row>
    <row r="10" spans="1:12" ht="31.5">
      <c r="A10" s="107"/>
      <c r="B10" s="128"/>
      <c r="C10" s="129"/>
      <c r="D10" s="130"/>
      <c r="E10" s="31"/>
      <c r="F10" s="31"/>
      <c r="G10" s="31"/>
      <c r="H10" s="31"/>
      <c r="I10" s="31"/>
      <c r="J10" s="90">
        <v>30000</v>
      </c>
      <c r="K10" s="90">
        <v>30000</v>
      </c>
      <c r="L10" s="84" t="s">
        <v>51</v>
      </c>
    </row>
    <row r="11" spans="1:12" ht="15.75" customHeight="1">
      <c r="A11" s="100">
        <v>2</v>
      </c>
      <c r="B11" s="122" t="s">
        <v>26</v>
      </c>
      <c r="C11" s="123"/>
      <c r="D11" s="124"/>
      <c r="E11" s="81">
        <f t="shared" ref="E11:K12" si="0">E14</f>
        <v>8430.9</v>
      </c>
      <c r="F11" s="81">
        <f t="shared" si="0"/>
        <v>5106.8999999999996</v>
      </c>
      <c r="G11" s="81">
        <f>G14</f>
        <v>9875</v>
      </c>
      <c r="H11" s="81">
        <f t="shared" si="0"/>
        <v>12221.1</v>
      </c>
      <c r="I11" s="81">
        <f t="shared" si="0"/>
        <v>5000</v>
      </c>
      <c r="J11" s="86">
        <f t="shared" ref="J11" si="1">J14</f>
        <v>10000</v>
      </c>
      <c r="K11" s="81">
        <f t="shared" si="0"/>
        <v>50633.899999999994</v>
      </c>
      <c r="L11" s="84" t="s">
        <v>4</v>
      </c>
    </row>
    <row r="12" spans="1:12" ht="15.75">
      <c r="A12" s="100"/>
      <c r="B12" s="125"/>
      <c r="C12" s="126"/>
      <c r="D12" s="127"/>
      <c r="E12" s="81">
        <f>E15</f>
        <v>4704</v>
      </c>
      <c r="F12" s="81"/>
      <c r="G12" s="81">
        <f>G15</f>
        <v>9875</v>
      </c>
      <c r="H12" s="86">
        <f>H15</f>
        <v>4332.1000000000004</v>
      </c>
      <c r="I12" s="81"/>
      <c r="J12" s="86"/>
      <c r="K12" s="81">
        <f t="shared" si="0"/>
        <v>18911.099999999999</v>
      </c>
      <c r="L12" s="84" t="s">
        <v>33</v>
      </c>
    </row>
    <row r="13" spans="1:12" ht="33" customHeight="1">
      <c r="A13" s="100"/>
      <c r="B13" s="128"/>
      <c r="C13" s="129"/>
      <c r="D13" s="130"/>
      <c r="E13" s="81">
        <f>E16</f>
        <v>3726.9</v>
      </c>
      <c r="F13" s="81">
        <f>F16</f>
        <v>5106.8999999999996</v>
      </c>
      <c r="G13" s="81">
        <f>G16</f>
        <v>0</v>
      </c>
      <c r="H13" s="81">
        <f t="shared" ref="H13:I13" si="2">H16</f>
        <v>7889</v>
      </c>
      <c r="I13" s="81">
        <f t="shared" si="2"/>
        <v>5000</v>
      </c>
      <c r="J13" s="86">
        <f t="shared" ref="J13" si="3">J16</f>
        <v>10000</v>
      </c>
      <c r="K13" s="81">
        <f>K16</f>
        <v>31722.799999999999</v>
      </c>
      <c r="L13" s="84" t="s">
        <v>5</v>
      </c>
    </row>
    <row r="14" spans="1:12" ht="15.75" customHeight="1">
      <c r="A14" s="100">
        <v>3</v>
      </c>
      <c r="B14" s="122" t="s">
        <v>45</v>
      </c>
      <c r="C14" s="123"/>
      <c r="D14" s="124"/>
      <c r="E14" s="81">
        <f t="shared" ref="E14:I14" si="4">E17+E19+E22+E24+E26</f>
        <v>8430.9</v>
      </c>
      <c r="F14" s="81">
        <f t="shared" si="4"/>
        <v>5106.8999999999996</v>
      </c>
      <c r="G14" s="81">
        <f>G17+G19+G22+G24+G26</f>
        <v>9875</v>
      </c>
      <c r="H14" s="81">
        <f t="shared" si="4"/>
        <v>12221.1</v>
      </c>
      <c r="I14" s="81">
        <f t="shared" si="4"/>
        <v>5000</v>
      </c>
      <c r="J14" s="86">
        <f t="shared" ref="J14" si="5">J17+J19+J22+J24+J26</f>
        <v>10000</v>
      </c>
      <c r="K14" s="81">
        <f>K17+K19+K22+K24+K26</f>
        <v>50633.899999999994</v>
      </c>
      <c r="L14" s="84" t="s">
        <v>4</v>
      </c>
    </row>
    <row r="15" spans="1:12" ht="15.75">
      <c r="A15" s="100"/>
      <c r="B15" s="125"/>
      <c r="C15" s="126"/>
      <c r="D15" s="127"/>
      <c r="E15" s="81">
        <f>E20</f>
        <v>4704</v>
      </c>
      <c r="F15" s="81"/>
      <c r="G15" s="81">
        <f>G20+G27</f>
        <v>9875</v>
      </c>
      <c r="H15" s="86">
        <f>H20+H27</f>
        <v>4332.1000000000004</v>
      </c>
      <c r="I15" s="81"/>
      <c r="J15" s="86"/>
      <c r="K15" s="81">
        <f>K20+K27</f>
        <v>18911.099999999999</v>
      </c>
      <c r="L15" s="84" t="s">
        <v>33</v>
      </c>
    </row>
    <row r="16" spans="1:12" ht="15.75">
      <c r="A16" s="100"/>
      <c r="B16" s="128"/>
      <c r="C16" s="129"/>
      <c r="D16" s="130"/>
      <c r="E16" s="81">
        <f t="shared" ref="E16:I16" si="6">E18+E21+E23+E25+E28</f>
        <v>3726.9</v>
      </c>
      <c r="F16" s="81">
        <f t="shared" si="6"/>
        <v>5106.8999999999996</v>
      </c>
      <c r="G16" s="81"/>
      <c r="H16" s="81">
        <f t="shared" si="6"/>
        <v>7889</v>
      </c>
      <c r="I16" s="81">
        <f t="shared" si="6"/>
        <v>5000</v>
      </c>
      <c r="J16" s="86">
        <f t="shared" ref="J16" si="7">J18+J21+J23+J25+J28</f>
        <v>10000</v>
      </c>
      <c r="K16" s="81">
        <f>K18+K21+K23+K25+K28</f>
        <v>31722.799999999999</v>
      </c>
      <c r="L16" s="84" t="s">
        <v>5</v>
      </c>
    </row>
    <row r="17" spans="1:12" ht="15.75">
      <c r="A17" s="100">
        <v>4</v>
      </c>
      <c r="B17" s="101" t="s">
        <v>24</v>
      </c>
      <c r="C17" s="102">
        <v>2016</v>
      </c>
      <c r="D17" s="104" t="s">
        <v>6</v>
      </c>
      <c r="E17" s="81"/>
      <c r="F17" s="81">
        <v>200</v>
      </c>
      <c r="G17" s="81"/>
      <c r="H17" s="81"/>
      <c r="I17" s="81"/>
      <c r="J17" s="86"/>
      <c r="K17" s="81">
        <f>E17+F17+G17+H17+I17+J17</f>
        <v>200</v>
      </c>
      <c r="L17" s="84" t="s">
        <v>4</v>
      </c>
    </row>
    <row r="18" spans="1:12" ht="48" customHeight="1">
      <c r="A18" s="100"/>
      <c r="B18" s="101"/>
      <c r="C18" s="103"/>
      <c r="D18" s="104"/>
      <c r="E18" s="81"/>
      <c r="F18" s="81">
        <v>200</v>
      </c>
      <c r="G18" s="81"/>
      <c r="H18" s="81"/>
      <c r="I18" s="81"/>
      <c r="J18" s="86"/>
      <c r="K18" s="86">
        <f t="shared" ref="K18:K28" si="8">E18+F18+G18+H18+I18+J18</f>
        <v>200</v>
      </c>
      <c r="L18" s="84" t="s">
        <v>5</v>
      </c>
    </row>
    <row r="19" spans="1:12" ht="15.75">
      <c r="A19" s="109">
        <v>5</v>
      </c>
      <c r="B19" s="102" t="s">
        <v>52</v>
      </c>
      <c r="C19" s="102" t="s">
        <v>66</v>
      </c>
      <c r="D19" s="104" t="s">
        <v>6</v>
      </c>
      <c r="E19" s="81">
        <f>E20+E21</f>
        <v>8430.9</v>
      </c>
      <c r="F19" s="81">
        <f t="shared" ref="F19:G19" si="9">F20+F21</f>
        <v>4906.8999999999996</v>
      </c>
      <c r="G19" s="81">
        <f t="shared" si="9"/>
        <v>1500</v>
      </c>
      <c r="H19" s="81"/>
      <c r="I19" s="81"/>
      <c r="J19" s="86"/>
      <c r="K19" s="86">
        <f t="shared" si="8"/>
        <v>14837.8</v>
      </c>
      <c r="L19" s="84" t="s">
        <v>4</v>
      </c>
    </row>
    <row r="20" spans="1:12" ht="15.75">
      <c r="A20" s="110"/>
      <c r="B20" s="108"/>
      <c r="C20" s="108"/>
      <c r="D20" s="104"/>
      <c r="E20" s="81">
        <v>4704</v>
      </c>
      <c r="F20" s="81"/>
      <c r="G20" s="81">
        <v>1500</v>
      </c>
      <c r="H20" s="81"/>
      <c r="I20" s="81"/>
      <c r="J20" s="86"/>
      <c r="K20" s="86">
        <f t="shared" si="8"/>
        <v>6204</v>
      </c>
      <c r="L20" s="84" t="s">
        <v>33</v>
      </c>
    </row>
    <row r="21" spans="1:12" ht="33" customHeight="1">
      <c r="A21" s="111"/>
      <c r="B21" s="103"/>
      <c r="C21" s="103"/>
      <c r="D21" s="104"/>
      <c r="E21" s="81">
        <v>3726.9</v>
      </c>
      <c r="F21" s="81">
        <v>4906.8999999999996</v>
      </c>
      <c r="G21" s="81"/>
      <c r="H21" s="81"/>
      <c r="I21" s="81"/>
      <c r="J21" s="86"/>
      <c r="K21" s="86">
        <f t="shared" si="8"/>
        <v>8633.7999999999993</v>
      </c>
      <c r="L21" s="84" t="s">
        <v>5</v>
      </c>
    </row>
    <row r="22" spans="1:12" ht="15.75">
      <c r="A22" s="100">
        <v>6</v>
      </c>
      <c r="B22" s="101" t="s">
        <v>76</v>
      </c>
      <c r="C22" s="104" t="s">
        <v>88</v>
      </c>
      <c r="D22" s="104" t="s">
        <v>6</v>
      </c>
      <c r="E22" s="81"/>
      <c r="F22" s="81"/>
      <c r="G22" s="81"/>
      <c r="H22" s="81">
        <v>165</v>
      </c>
      <c r="I22" s="81">
        <v>1000</v>
      </c>
      <c r="J22" s="86">
        <v>5000</v>
      </c>
      <c r="K22" s="86">
        <f t="shared" si="8"/>
        <v>6165</v>
      </c>
      <c r="L22" s="84" t="s">
        <v>4</v>
      </c>
    </row>
    <row r="23" spans="1:12" ht="50.25" customHeight="1">
      <c r="A23" s="100"/>
      <c r="B23" s="101"/>
      <c r="C23" s="104"/>
      <c r="D23" s="104"/>
      <c r="E23" s="81"/>
      <c r="F23" s="81"/>
      <c r="G23" s="81"/>
      <c r="H23" s="87">
        <v>165</v>
      </c>
      <c r="I23" s="81">
        <v>1000</v>
      </c>
      <c r="J23" s="86">
        <v>5000</v>
      </c>
      <c r="K23" s="86">
        <f t="shared" si="8"/>
        <v>6165</v>
      </c>
      <c r="L23" s="84" t="s">
        <v>5</v>
      </c>
    </row>
    <row r="24" spans="1:12" ht="15.75">
      <c r="A24" s="100">
        <v>7</v>
      </c>
      <c r="B24" s="101" t="s">
        <v>54</v>
      </c>
      <c r="C24" s="102">
        <v>2019</v>
      </c>
      <c r="D24" s="104" t="s">
        <v>6</v>
      </c>
      <c r="E24" s="81"/>
      <c r="F24" s="81"/>
      <c r="G24" s="81"/>
      <c r="H24" s="81"/>
      <c r="I24" s="81">
        <v>3000</v>
      </c>
      <c r="J24" s="86"/>
      <c r="K24" s="86">
        <f t="shared" si="8"/>
        <v>3000</v>
      </c>
      <c r="L24" s="84" t="s">
        <v>4</v>
      </c>
    </row>
    <row r="25" spans="1:12" ht="75" customHeight="1">
      <c r="A25" s="100"/>
      <c r="B25" s="101"/>
      <c r="C25" s="103"/>
      <c r="D25" s="104"/>
      <c r="E25" s="81"/>
      <c r="F25" s="81"/>
      <c r="G25" s="81"/>
      <c r="H25" s="81"/>
      <c r="I25" s="81">
        <v>3000</v>
      </c>
      <c r="J25" s="86"/>
      <c r="K25" s="86">
        <f t="shared" si="8"/>
        <v>3000</v>
      </c>
      <c r="L25" s="84" t="s">
        <v>5</v>
      </c>
    </row>
    <row r="26" spans="1:12" ht="15.75">
      <c r="A26" s="100">
        <v>8</v>
      </c>
      <c r="B26" s="101" t="s">
        <v>77</v>
      </c>
      <c r="C26" s="104" t="s">
        <v>89</v>
      </c>
      <c r="D26" s="104" t="s">
        <v>6</v>
      </c>
      <c r="E26" s="81"/>
      <c r="F26" s="81"/>
      <c r="G26" s="85">
        <v>8375</v>
      </c>
      <c r="H26" s="81">
        <v>12056.1</v>
      </c>
      <c r="I26" s="81">
        <v>1000</v>
      </c>
      <c r="J26" s="86">
        <v>5000</v>
      </c>
      <c r="K26" s="86">
        <f t="shared" si="8"/>
        <v>26431.1</v>
      </c>
      <c r="L26" s="84" t="s">
        <v>4</v>
      </c>
    </row>
    <row r="27" spans="1:12" ht="15.75">
      <c r="A27" s="100"/>
      <c r="B27" s="101"/>
      <c r="C27" s="104"/>
      <c r="D27" s="104"/>
      <c r="E27" s="81"/>
      <c r="F27" s="81"/>
      <c r="G27" s="85">
        <v>8375</v>
      </c>
      <c r="H27" s="87">
        <v>4332.1000000000004</v>
      </c>
      <c r="I27" s="81"/>
      <c r="J27" s="86"/>
      <c r="K27" s="86">
        <f t="shared" si="8"/>
        <v>12707.1</v>
      </c>
      <c r="L27" s="84" t="s">
        <v>33</v>
      </c>
    </row>
    <row r="28" spans="1:12" ht="52.5" customHeight="1">
      <c r="A28" s="100"/>
      <c r="B28" s="101"/>
      <c r="C28" s="104"/>
      <c r="D28" s="104"/>
      <c r="E28" s="81"/>
      <c r="F28" s="81"/>
      <c r="G28" s="81"/>
      <c r="H28" s="81">
        <v>7724</v>
      </c>
      <c r="I28" s="81">
        <v>1000</v>
      </c>
      <c r="J28" s="86">
        <v>5000</v>
      </c>
      <c r="K28" s="86">
        <f t="shared" si="8"/>
        <v>13724</v>
      </c>
      <c r="L28" s="84" t="s">
        <v>5</v>
      </c>
    </row>
    <row r="29" spans="1:12" ht="15.75" customHeight="1">
      <c r="A29" s="100">
        <v>9</v>
      </c>
      <c r="B29" s="122" t="s">
        <v>27</v>
      </c>
      <c r="C29" s="123"/>
      <c r="D29" s="124"/>
      <c r="E29" s="3">
        <f>E32</f>
        <v>2492.1999999999998</v>
      </c>
      <c r="F29" s="3">
        <f t="shared" ref="F29:K30" si="10">F32</f>
        <v>2477</v>
      </c>
      <c r="G29" s="3">
        <f t="shared" si="10"/>
        <v>144144</v>
      </c>
      <c r="H29" s="3">
        <f t="shared" si="10"/>
        <v>135199.19999999998</v>
      </c>
      <c r="I29" s="3">
        <f t="shared" si="10"/>
        <v>2000</v>
      </c>
      <c r="J29" s="3">
        <f t="shared" ref="J29" si="11">J32</f>
        <v>10000</v>
      </c>
      <c r="K29" s="3">
        <f t="shared" si="10"/>
        <v>296312.39999999997</v>
      </c>
      <c r="L29" s="84" t="s">
        <v>4</v>
      </c>
    </row>
    <row r="30" spans="1:12" ht="15.75" customHeight="1">
      <c r="A30" s="100"/>
      <c r="B30" s="125"/>
      <c r="C30" s="126"/>
      <c r="D30" s="127"/>
      <c r="E30" s="3"/>
      <c r="F30" s="3"/>
      <c r="G30" s="3">
        <f t="shared" si="10"/>
        <v>141570</v>
      </c>
      <c r="H30" s="3">
        <f t="shared" si="10"/>
        <v>133169.20000000001</v>
      </c>
      <c r="I30" s="3"/>
      <c r="J30" s="3"/>
      <c r="K30" s="3">
        <f t="shared" si="10"/>
        <v>274739.20000000001</v>
      </c>
      <c r="L30" s="84" t="s">
        <v>33</v>
      </c>
    </row>
    <row r="31" spans="1:12" ht="63" customHeight="1">
      <c r="A31" s="100"/>
      <c r="B31" s="128"/>
      <c r="C31" s="129"/>
      <c r="D31" s="130"/>
      <c r="E31" s="3">
        <f t="shared" ref="E31:K31" si="12">E34</f>
        <v>2492.1999999999998</v>
      </c>
      <c r="F31" s="3">
        <f t="shared" si="12"/>
        <v>2477</v>
      </c>
      <c r="G31" s="3">
        <f t="shared" si="12"/>
        <v>2574</v>
      </c>
      <c r="H31" s="3">
        <f t="shared" si="12"/>
        <v>2030</v>
      </c>
      <c r="I31" s="3">
        <f t="shared" si="12"/>
        <v>2000</v>
      </c>
      <c r="J31" s="3">
        <f t="shared" ref="J31" si="13">J34</f>
        <v>10000</v>
      </c>
      <c r="K31" s="3">
        <f t="shared" si="12"/>
        <v>21573.199999999997</v>
      </c>
      <c r="L31" s="84" t="s">
        <v>5</v>
      </c>
    </row>
    <row r="32" spans="1:12" ht="15.75" customHeight="1">
      <c r="A32" s="100">
        <v>10</v>
      </c>
      <c r="B32" s="122" t="s">
        <v>44</v>
      </c>
      <c r="C32" s="123"/>
      <c r="D32" s="124"/>
      <c r="E32" s="3">
        <f>E35+E38+E41+E43</f>
        <v>2492.1999999999998</v>
      </c>
      <c r="F32" s="3">
        <f>F35+F38+F41+F43</f>
        <v>2477</v>
      </c>
      <c r="G32" s="3">
        <f>G35+G38+G41+G43</f>
        <v>144144</v>
      </c>
      <c r="H32" s="3">
        <f t="shared" ref="H32:I32" si="14">H35+H38+H41+H43</f>
        <v>135199.19999999998</v>
      </c>
      <c r="I32" s="3">
        <f t="shared" si="14"/>
        <v>2000</v>
      </c>
      <c r="J32" s="3">
        <f t="shared" ref="J32" si="15">J35+J38+J41+J43</f>
        <v>10000</v>
      </c>
      <c r="K32" s="3">
        <f>K35+K38+K41+K43</f>
        <v>296312.39999999997</v>
      </c>
      <c r="L32" s="84" t="s">
        <v>4</v>
      </c>
    </row>
    <row r="33" spans="1:12" ht="15.75" customHeight="1">
      <c r="A33" s="100"/>
      <c r="B33" s="125"/>
      <c r="C33" s="126"/>
      <c r="D33" s="127"/>
      <c r="E33" s="3"/>
      <c r="F33" s="3"/>
      <c r="G33" s="3">
        <f>G44+G46</f>
        <v>141570</v>
      </c>
      <c r="H33" s="3">
        <f>H44+H46</f>
        <v>133169.20000000001</v>
      </c>
      <c r="I33" s="3"/>
      <c r="J33" s="3"/>
      <c r="K33" s="3">
        <f>K44+K46</f>
        <v>274739.20000000001</v>
      </c>
      <c r="L33" s="84" t="s">
        <v>33</v>
      </c>
    </row>
    <row r="34" spans="1:12" ht="15.75">
      <c r="A34" s="100"/>
      <c r="B34" s="128"/>
      <c r="C34" s="129"/>
      <c r="D34" s="130"/>
      <c r="E34" s="3">
        <f t="shared" ref="E34:F34" si="16">E36+E37+E39+E40+E42+E45+E47</f>
        <v>2492.1999999999998</v>
      </c>
      <c r="F34" s="3">
        <f t="shared" si="16"/>
        <v>2477</v>
      </c>
      <c r="G34" s="3">
        <f>G36+G37+G39+G40+G42+G45+G47</f>
        <v>2574</v>
      </c>
      <c r="H34" s="3">
        <f t="shared" ref="H34:I34" si="17">H36+H37+H39+H40+H42+H45+H47</f>
        <v>2030</v>
      </c>
      <c r="I34" s="3">
        <f t="shared" si="17"/>
        <v>2000</v>
      </c>
      <c r="J34" s="3">
        <f t="shared" ref="J34" si="18">J36+J37+J39+J40+J42+J45+J47</f>
        <v>10000</v>
      </c>
      <c r="K34" s="3">
        <f>K36+K37+K39+K40+K42+K45+K47</f>
        <v>21573.199999999997</v>
      </c>
      <c r="L34" s="84" t="s">
        <v>5</v>
      </c>
    </row>
    <row r="35" spans="1:12" ht="15.75" customHeight="1">
      <c r="A35" s="109">
        <v>11</v>
      </c>
      <c r="B35" s="102" t="s">
        <v>56</v>
      </c>
      <c r="C35" s="113">
        <v>2015</v>
      </c>
      <c r="D35" s="115" t="s">
        <v>57</v>
      </c>
      <c r="E35" s="81">
        <f>E36+E37</f>
        <v>1799.6</v>
      </c>
      <c r="F35" s="81">
        <v>1797</v>
      </c>
      <c r="G35" s="81">
        <v>349.1</v>
      </c>
      <c r="H35" s="81">
        <f>H36+H37</f>
        <v>0</v>
      </c>
      <c r="I35" s="81">
        <f t="shared" ref="I35" si="19">I36+I37</f>
        <v>1000</v>
      </c>
      <c r="J35" s="86"/>
      <c r="K35" s="81">
        <f>E35+F35+G35+H35+I35+J35</f>
        <v>4945.7</v>
      </c>
      <c r="L35" s="84" t="s">
        <v>4</v>
      </c>
    </row>
    <row r="36" spans="1:12" ht="55.5" customHeight="1">
      <c r="A36" s="110"/>
      <c r="B36" s="108"/>
      <c r="C36" s="114"/>
      <c r="D36" s="116"/>
      <c r="E36" s="85">
        <v>1380</v>
      </c>
      <c r="F36" s="81"/>
      <c r="G36" s="81"/>
      <c r="H36" s="81"/>
      <c r="I36" s="81"/>
      <c r="J36" s="86"/>
      <c r="K36" s="86">
        <f t="shared" ref="K36:K47" si="20">E36+F36+G36+H36+I36+J36</f>
        <v>1380</v>
      </c>
      <c r="L36" s="84" t="s">
        <v>5</v>
      </c>
    </row>
    <row r="37" spans="1:12" ht="49.5" customHeight="1">
      <c r="A37" s="111"/>
      <c r="B37" s="103"/>
      <c r="C37" s="84" t="s">
        <v>15</v>
      </c>
      <c r="D37" s="83" t="s">
        <v>6</v>
      </c>
      <c r="E37" s="85">
        <v>419.6</v>
      </c>
      <c r="F37" s="81">
        <v>1797</v>
      </c>
      <c r="G37" s="85">
        <v>349.1</v>
      </c>
      <c r="H37" s="81"/>
      <c r="I37" s="81">
        <v>1000</v>
      </c>
      <c r="J37" s="86"/>
      <c r="K37" s="86">
        <f t="shared" si="20"/>
        <v>3565.7</v>
      </c>
      <c r="L37" s="84" t="s">
        <v>5</v>
      </c>
    </row>
    <row r="38" spans="1:12" ht="15.75" customHeight="1">
      <c r="A38" s="100">
        <v>12</v>
      </c>
      <c r="B38" s="101" t="s">
        <v>58</v>
      </c>
      <c r="C38" s="104" t="s">
        <v>67</v>
      </c>
      <c r="D38" s="4"/>
      <c r="E38" s="81"/>
      <c r="F38" s="81">
        <v>680</v>
      </c>
      <c r="G38" s="81">
        <f>G39+G40</f>
        <v>491.9</v>
      </c>
      <c r="H38" s="81"/>
      <c r="I38" s="81">
        <v>500</v>
      </c>
      <c r="J38" s="86"/>
      <c r="K38" s="86">
        <f t="shared" si="20"/>
        <v>1671.9</v>
      </c>
      <c r="L38" s="84" t="s">
        <v>4</v>
      </c>
    </row>
    <row r="39" spans="1:12" ht="15.75">
      <c r="A39" s="100"/>
      <c r="B39" s="101"/>
      <c r="C39" s="104"/>
      <c r="D39" s="68" t="s">
        <v>83</v>
      </c>
      <c r="E39" s="81"/>
      <c r="F39" s="81"/>
      <c r="G39" s="81">
        <v>491.9</v>
      </c>
      <c r="H39" s="81"/>
      <c r="I39" s="81"/>
      <c r="J39" s="86"/>
      <c r="K39" s="86">
        <f t="shared" si="20"/>
        <v>491.9</v>
      </c>
      <c r="L39" s="84" t="s">
        <v>5</v>
      </c>
    </row>
    <row r="40" spans="1:12" ht="51.75" customHeight="1">
      <c r="A40" s="100"/>
      <c r="B40" s="101"/>
      <c r="C40" s="104"/>
      <c r="D40" s="69" t="s">
        <v>6</v>
      </c>
      <c r="E40" s="81"/>
      <c r="F40" s="81">
        <v>680</v>
      </c>
      <c r="G40" s="85"/>
      <c r="H40" s="81"/>
      <c r="I40" s="81">
        <v>500</v>
      </c>
      <c r="J40" s="86"/>
      <c r="K40" s="86">
        <f t="shared" si="20"/>
        <v>1180</v>
      </c>
      <c r="L40" s="84" t="s">
        <v>5</v>
      </c>
    </row>
    <row r="41" spans="1:12" ht="33" customHeight="1">
      <c r="A41" s="100">
        <v>13</v>
      </c>
      <c r="B41" s="101" t="s">
        <v>25</v>
      </c>
      <c r="C41" s="104" t="s">
        <v>15</v>
      </c>
      <c r="D41" s="104" t="s">
        <v>6</v>
      </c>
      <c r="E41" s="81">
        <v>692.6</v>
      </c>
      <c r="F41" s="81"/>
      <c r="G41" s="81"/>
      <c r="H41" s="81">
        <v>65</v>
      </c>
      <c r="I41" s="81">
        <v>500</v>
      </c>
      <c r="J41" s="86"/>
      <c r="K41" s="86">
        <f t="shared" si="20"/>
        <v>1257.5999999999999</v>
      </c>
      <c r="L41" s="84" t="s">
        <v>4</v>
      </c>
    </row>
    <row r="42" spans="1:12" ht="33" customHeight="1">
      <c r="A42" s="100"/>
      <c r="B42" s="101"/>
      <c r="C42" s="104"/>
      <c r="D42" s="104"/>
      <c r="E42" s="81">
        <v>692.6</v>
      </c>
      <c r="F42" s="81"/>
      <c r="G42" s="81"/>
      <c r="H42" s="87">
        <v>65</v>
      </c>
      <c r="I42" s="81">
        <v>500</v>
      </c>
      <c r="J42" s="86"/>
      <c r="K42" s="86">
        <f t="shared" si="20"/>
        <v>1257.5999999999999</v>
      </c>
      <c r="L42" s="84" t="s">
        <v>5</v>
      </c>
    </row>
    <row r="43" spans="1:12" ht="15.75">
      <c r="A43" s="105">
        <v>14</v>
      </c>
      <c r="B43" s="102" t="s">
        <v>80</v>
      </c>
      <c r="C43" s="101" t="s">
        <v>89</v>
      </c>
      <c r="D43" s="70"/>
      <c r="E43" s="81"/>
      <c r="F43" s="81"/>
      <c r="G43" s="81">
        <f>G44+G45+G46+G47</f>
        <v>143303</v>
      </c>
      <c r="H43" s="86">
        <f>H44+H45+H46+H47</f>
        <v>135134.19999999998</v>
      </c>
      <c r="I43" s="81"/>
      <c r="J43" s="86">
        <f>J44+J45+J46+J47</f>
        <v>10000</v>
      </c>
      <c r="K43" s="86">
        <f t="shared" si="20"/>
        <v>288437.19999999995</v>
      </c>
      <c r="L43" s="84" t="s">
        <v>4</v>
      </c>
    </row>
    <row r="44" spans="1:12" ht="15.75">
      <c r="A44" s="106"/>
      <c r="B44" s="108"/>
      <c r="C44" s="101"/>
      <c r="D44" s="71" t="s">
        <v>74</v>
      </c>
      <c r="E44" s="81"/>
      <c r="F44" s="81"/>
      <c r="G44" s="85">
        <v>49500</v>
      </c>
      <c r="H44" s="87">
        <v>89156.2</v>
      </c>
      <c r="I44" s="81"/>
      <c r="J44" s="86"/>
      <c r="K44" s="86">
        <f t="shared" si="20"/>
        <v>138656.20000000001</v>
      </c>
      <c r="L44" s="84" t="s">
        <v>33</v>
      </c>
    </row>
    <row r="45" spans="1:12" ht="35.25" customHeight="1">
      <c r="A45" s="106"/>
      <c r="B45" s="108"/>
      <c r="C45" s="101"/>
      <c r="D45" s="71"/>
      <c r="E45" s="81"/>
      <c r="F45" s="81"/>
      <c r="G45" s="85">
        <v>933</v>
      </c>
      <c r="H45" s="87">
        <v>1276.7</v>
      </c>
      <c r="I45" s="81"/>
      <c r="J45" s="86"/>
      <c r="K45" s="86">
        <f t="shared" si="20"/>
        <v>2209.6999999999998</v>
      </c>
      <c r="L45" s="84" t="s">
        <v>5</v>
      </c>
    </row>
    <row r="46" spans="1:12" ht="15.75" customHeight="1">
      <c r="A46" s="106"/>
      <c r="B46" s="108"/>
      <c r="C46" s="101"/>
      <c r="D46" s="142" t="s">
        <v>6</v>
      </c>
      <c r="E46" s="81"/>
      <c r="F46" s="81"/>
      <c r="G46" s="85">
        <v>92070</v>
      </c>
      <c r="H46" s="87">
        <v>44013</v>
      </c>
      <c r="I46" s="81"/>
      <c r="J46" s="86"/>
      <c r="K46" s="86">
        <f t="shared" si="20"/>
        <v>136083</v>
      </c>
      <c r="L46" s="84" t="s">
        <v>33</v>
      </c>
    </row>
    <row r="47" spans="1:12" ht="60" customHeight="1">
      <c r="A47" s="107"/>
      <c r="B47" s="103"/>
      <c r="C47" s="101"/>
      <c r="D47" s="142"/>
      <c r="E47" s="81"/>
      <c r="F47" s="81"/>
      <c r="G47" s="85">
        <v>800</v>
      </c>
      <c r="H47" s="87">
        <v>688.3</v>
      </c>
      <c r="I47" s="81"/>
      <c r="J47" s="86">
        <v>10000</v>
      </c>
      <c r="K47" s="86">
        <f t="shared" si="20"/>
        <v>11488.3</v>
      </c>
      <c r="L47" s="84" t="s">
        <v>5</v>
      </c>
    </row>
    <row r="48" spans="1:12" ht="15.75" customHeight="1">
      <c r="A48" s="109">
        <v>15</v>
      </c>
      <c r="B48" s="122" t="s">
        <v>28</v>
      </c>
      <c r="C48" s="123"/>
      <c r="D48" s="124"/>
      <c r="E48" s="81"/>
      <c r="F48" s="81"/>
      <c r="G48" s="81"/>
      <c r="H48" s="81"/>
      <c r="I48" s="81">
        <f t="shared" ref="I48:J49" si="21">I51</f>
        <v>500</v>
      </c>
      <c r="J48" s="86">
        <f t="shared" si="21"/>
        <v>60000</v>
      </c>
      <c r="K48" s="81">
        <f>K51</f>
        <v>60500</v>
      </c>
      <c r="L48" s="84" t="s">
        <v>4</v>
      </c>
    </row>
    <row r="49" spans="1:12" ht="15.75">
      <c r="A49" s="110"/>
      <c r="B49" s="125"/>
      <c r="C49" s="126"/>
      <c r="D49" s="127"/>
      <c r="E49" s="81"/>
      <c r="F49" s="81"/>
      <c r="G49" s="81"/>
      <c r="H49" s="81"/>
      <c r="I49" s="81">
        <f t="shared" si="21"/>
        <v>500</v>
      </c>
      <c r="J49" s="86">
        <f t="shared" si="21"/>
        <v>30000</v>
      </c>
      <c r="K49" s="81">
        <f>K52</f>
        <v>30500</v>
      </c>
      <c r="L49" s="84" t="s">
        <v>5</v>
      </c>
    </row>
    <row r="50" spans="1:12" ht="48" customHeight="1">
      <c r="A50" s="111"/>
      <c r="B50" s="128"/>
      <c r="C50" s="129"/>
      <c r="D50" s="130"/>
      <c r="E50" s="81"/>
      <c r="F50" s="81"/>
      <c r="G50" s="81"/>
      <c r="H50" s="81"/>
      <c r="I50" s="81"/>
      <c r="J50" s="86">
        <f>J53</f>
        <v>30000</v>
      </c>
      <c r="K50" s="81">
        <f>K53</f>
        <v>30000</v>
      </c>
      <c r="L50" s="84" t="s">
        <v>29</v>
      </c>
    </row>
    <row r="51" spans="1:12" ht="15.75" customHeight="1">
      <c r="A51" s="109">
        <v>16</v>
      </c>
      <c r="B51" s="122" t="s">
        <v>43</v>
      </c>
      <c r="C51" s="123"/>
      <c r="D51" s="124"/>
      <c r="E51" s="81"/>
      <c r="F51" s="81"/>
      <c r="G51" s="81"/>
      <c r="H51" s="81"/>
      <c r="I51" s="81">
        <f t="shared" ref="I51:K52" si="22">I54+I56</f>
        <v>500</v>
      </c>
      <c r="J51" s="86">
        <f t="shared" si="22"/>
        <v>60000</v>
      </c>
      <c r="K51" s="81">
        <f t="shared" si="22"/>
        <v>60500</v>
      </c>
      <c r="L51" s="84" t="s">
        <v>4</v>
      </c>
    </row>
    <row r="52" spans="1:12" ht="15.75">
      <c r="A52" s="110"/>
      <c r="B52" s="125"/>
      <c r="C52" s="126"/>
      <c r="D52" s="127"/>
      <c r="E52" s="81"/>
      <c r="F52" s="81"/>
      <c r="G52" s="81"/>
      <c r="H52" s="81"/>
      <c r="I52" s="81">
        <f t="shared" si="22"/>
        <v>500</v>
      </c>
      <c r="J52" s="86">
        <f t="shared" si="22"/>
        <v>30000</v>
      </c>
      <c r="K52" s="81">
        <f t="shared" si="22"/>
        <v>30500</v>
      </c>
      <c r="L52" s="84" t="s">
        <v>5</v>
      </c>
    </row>
    <row r="53" spans="1:12" ht="31.5">
      <c r="A53" s="111"/>
      <c r="B53" s="128"/>
      <c r="C53" s="129"/>
      <c r="D53" s="130"/>
      <c r="E53" s="81"/>
      <c r="F53" s="81"/>
      <c r="G53" s="81"/>
      <c r="H53" s="81"/>
      <c r="I53" s="81"/>
      <c r="J53" s="86">
        <f>J58</f>
        <v>30000</v>
      </c>
      <c r="K53" s="81">
        <f>K58</f>
        <v>30000</v>
      </c>
      <c r="L53" s="84" t="s">
        <v>29</v>
      </c>
    </row>
    <row r="54" spans="1:12" ht="15.75">
      <c r="A54" s="100">
        <v>17</v>
      </c>
      <c r="B54" s="101" t="s">
        <v>30</v>
      </c>
      <c r="C54" s="102">
        <v>2019</v>
      </c>
      <c r="D54" s="104" t="s">
        <v>6</v>
      </c>
      <c r="E54" s="81"/>
      <c r="F54" s="81"/>
      <c r="G54" s="81"/>
      <c r="H54" s="81"/>
      <c r="I54" s="81">
        <v>500</v>
      </c>
      <c r="J54" s="86"/>
      <c r="K54" s="86">
        <f t="shared" ref="K54:K58" si="23">E54+F54+G54+H54+I54+J54</f>
        <v>500</v>
      </c>
      <c r="L54" s="84" t="s">
        <v>4</v>
      </c>
    </row>
    <row r="55" spans="1:12" ht="99" customHeight="1">
      <c r="A55" s="100"/>
      <c r="B55" s="101"/>
      <c r="C55" s="103"/>
      <c r="D55" s="104"/>
      <c r="E55" s="81"/>
      <c r="F55" s="81"/>
      <c r="G55" s="81"/>
      <c r="H55" s="81"/>
      <c r="I55" s="81">
        <v>500</v>
      </c>
      <c r="J55" s="86"/>
      <c r="K55" s="86">
        <f t="shared" si="23"/>
        <v>500</v>
      </c>
      <c r="L55" s="84" t="s">
        <v>5</v>
      </c>
    </row>
    <row r="56" spans="1:12" ht="15.75">
      <c r="A56" s="100">
        <v>18</v>
      </c>
      <c r="B56" s="101" t="s">
        <v>31</v>
      </c>
      <c r="C56" s="102" t="s">
        <v>86</v>
      </c>
      <c r="D56" s="104" t="s">
        <v>6</v>
      </c>
      <c r="E56" s="81"/>
      <c r="F56" s="81"/>
      <c r="G56" s="85"/>
      <c r="H56" s="85"/>
      <c r="I56" s="85"/>
      <c r="J56" s="87">
        <v>60000</v>
      </c>
      <c r="K56" s="86">
        <f t="shared" si="23"/>
        <v>60000</v>
      </c>
      <c r="L56" s="84" t="s">
        <v>4</v>
      </c>
    </row>
    <row r="57" spans="1:12" ht="15.75">
      <c r="A57" s="100"/>
      <c r="B57" s="101"/>
      <c r="C57" s="108"/>
      <c r="D57" s="104"/>
      <c r="E57" s="81"/>
      <c r="F57" s="81"/>
      <c r="G57" s="85"/>
      <c r="H57" s="85"/>
      <c r="I57" s="85"/>
      <c r="J57" s="87">
        <v>30000</v>
      </c>
      <c r="K57" s="86">
        <f t="shared" si="23"/>
        <v>30000</v>
      </c>
      <c r="L57" s="84" t="s">
        <v>5</v>
      </c>
    </row>
    <row r="58" spans="1:12" ht="35.25" customHeight="1">
      <c r="A58" s="100"/>
      <c r="B58" s="101"/>
      <c r="C58" s="103"/>
      <c r="D58" s="104"/>
      <c r="E58" s="81"/>
      <c r="F58" s="81"/>
      <c r="G58" s="85"/>
      <c r="H58" s="85"/>
      <c r="I58" s="85"/>
      <c r="J58" s="87">
        <v>30000</v>
      </c>
      <c r="K58" s="86">
        <f t="shared" si="23"/>
        <v>30000</v>
      </c>
      <c r="L58" s="84" t="s">
        <v>29</v>
      </c>
    </row>
    <row r="59" spans="1:12" ht="15.75" customHeight="1">
      <c r="A59" s="100">
        <v>20</v>
      </c>
      <c r="B59" s="131" t="s">
        <v>40</v>
      </c>
      <c r="C59" s="132"/>
      <c r="D59" s="133"/>
      <c r="E59" s="81"/>
      <c r="F59" s="81"/>
      <c r="G59" s="81"/>
      <c r="H59" s="81"/>
      <c r="I59" s="81">
        <f t="shared" ref="I59:K60" si="24">I61</f>
        <v>3000</v>
      </c>
      <c r="J59" s="86">
        <f t="shared" si="24"/>
        <v>3000</v>
      </c>
      <c r="K59" s="81">
        <f t="shared" si="24"/>
        <v>6000</v>
      </c>
      <c r="L59" s="84" t="s">
        <v>4</v>
      </c>
    </row>
    <row r="60" spans="1:12" ht="32.25" customHeight="1">
      <c r="A60" s="100"/>
      <c r="B60" s="134"/>
      <c r="C60" s="135"/>
      <c r="D60" s="136"/>
      <c r="E60" s="81"/>
      <c r="F60" s="81"/>
      <c r="G60" s="81"/>
      <c r="H60" s="81"/>
      <c r="I60" s="81">
        <f t="shared" si="24"/>
        <v>3000</v>
      </c>
      <c r="J60" s="86">
        <f t="shared" si="24"/>
        <v>3000</v>
      </c>
      <c r="K60" s="81">
        <f t="shared" si="24"/>
        <v>6000</v>
      </c>
      <c r="L60" s="84" t="s">
        <v>5</v>
      </c>
    </row>
    <row r="61" spans="1:12" ht="15.75" customHeight="1">
      <c r="A61" s="100">
        <v>21</v>
      </c>
      <c r="B61" s="131" t="s">
        <v>42</v>
      </c>
      <c r="C61" s="132"/>
      <c r="D61" s="133"/>
      <c r="E61" s="81"/>
      <c r="F61" s="81"/>
      <c r="G61" s="81"/>
      <c r="H61" s="81"/>
      <c r="I61" s="81">
        <f t="shared" ref="I61:K62" si="25">I63+I65</f>
        <v>3000</v>
      </c>
      <c r="J61" s="86">
        <f t="shared" si="25"/>
        <v>3000</v>
      </c>
      <c r="K61" s="81">
        <f t="shared" si="25"/>
        <v>6000</v>
      </c>
      <c r="L61" s="84" t="s">
        <v>4</v>
      </c>
    </row>
    <row r="62" spans="1:12" ht="31.5" customHeight="1">
      <c r="A62" s="100"/>
      <c r="B62" s="134"/>
      <c r="C62" s="135"/>
      <c r="D62" s="136"/>
      <c r="E62" s="81"/>
      <c r="F62" s="81"/>
      <c r="G62" s="81"/>
      <c r="H62" s="81"/>
      <c r="I62" s="81">
        <f t="shared" si="25"/>
        <v>3000</v>
      </c>
      <c r="J62" s="86">
        <f t="shared" si="25"/>
        <v>3000</v>
      </c>
      <c r="K62" s="81">
        <f t="shared" si="25"/>
        <v>6000</v>
      </c>
      <c r="L62" s="84" t="s">
        <v>5</v>
      </c>
    </row>
    <row r="63" spans="1:12" ht="15.75">
      <c r="A63" s="100">
        <v>22</v>
      </c>
      <c r="B63" s="101" t="s">
        <v>41</v>
      </c>
      <c r="C63" s="102" t="s">
        <v>86</v>
      </c>
      <c r="D63" s="104" t="s">
        <v>6</v>
      </c>
      <c r="E63" s="81"/>
      <c r="F63" s="81"/>
      <c r="G63" s="81"/>
      <c r="H63" s="81"/>
      <c r="I63" s="81"/>
      <c r="J63" s="86">
        <v>3000</v>
      </c>
      <c r="K63" s="86">
        <f t="shared" ref="K63:K66" si="26">E63+F63+G63+H63+I63+J63</f>
        <v>3000</v>
      </c>
      <c r="L63" s="84" t="s">
        <v>4</v>
      </c>
    </row>
    <row r="64" spans="1:12" ht="84" customHeight="1">
      <c r="A64" s="100"/>
      <c r="B64" s="101"/>
      <c r="C64" s="103"/>
      <c r="D64" s="104"/>
      <c r="E64" s="81"/>
      <c r="F64" s="81"/>
      <c r="G64" s="81"/>
      <c r="H64" s="81"/>
      <c r="I64" s="81"/>
      <c r="J64" s="86">
        <v>3000</v>
      </c>
      <c r="K64" s="86">
        <f t="shared" si="26"/>
        <v>3000</v>
      </c>
      <c r="L64" s="84" t="s">
        <v>5</v>
      </c>
    </row>
    <row r="65" spans="1:12" ht="15.75">
      <c r="A65" s="100">
        <v>23</v>
      </c>
      <c r="B65" s="101" t="s">
        <v>68</v>
      </c>
      <c r="C65" s="102">
        <v>2019</v>
      </c>
      <c r="D65" s="104" t="s">
        <v>6</v>
      </c>
      <c r="E65" s="81"/>
      <c r="F65" s="85"/>
      <c r="G65" s="81"/>
      <c r="H65" s="81"/>
      <c r="I65" s="81">
        <v>3000</v>
      </c>
      <c r="J65" s="86"/>
      <c r="K65" s="86">
        <f t="shared" si="26"/>
        <v>3000</v>
      </c>
      <c r="L65" s="84" t="s">
        <v>4</v>
      </c>
    </row>
    <row r="66" spans="1:12" ht="132" customHeight="1">
      <c r="A66" s="100"/>
      <c r="B66" s="101"/>
      <c r="C66" s="103"/>
      <c r="D66" s="104"/>
      <c r="E66" s="81"/>
      <c r="F66" s="85"/>
      <c r="G66" s="81"/>
      <c r="H66" s="81"/>
      <c r="I66" s="81">
        <v>3000</v>
      </c>
      <c r="J66" s="86"/>
      <c r="K66" s="86">
        <f t="shared" si="26"/>
        <v>3000</v>
      </c>
      <c r="L66" s="84" t="s">
        <v>5</v>
      </c>
    </row>
    <row r="67" spans="1:12" ht="15.75" customHeight="1">
      <c r="A67" s="100">
        <v>24</v>
      </c>
      <c r="B67" s="131" t="s">
        <v>36</v>
      </c>
      <c r="C67" s="132"/>
      <c r="D67" s="133"/>
      <c r="E67" s="11">
        <f t="shared" ref="E67:K67" si="27">E71+E80</f>
        <v>33578.6</v>
      </c>
      <c r="F67" s="11">
        <f t="shared" si="27"/>
        <v>2749.7</v>
      </c>
      <c r="G67" s="12">
        <f t="shared" si="27"/>
        <v>510</v>
      </c>
      <c r="H67" s="12">
        <f t="shared" si="27"/>
        <v>1438</v>
      </c>
      <c r="I67" s="12">
        <f t="shared" si="27"/>
        <v>1700</v>
      </c>
      <c r="J67" s="12">
        <f t="shared" ref="J67" si="28">J71+J80</f>
        <v>13000</v>
      </c>
      <c r="K67" s="11">
        <f t="shared" si="27"/>
        <v>52976.299999999996</v>
      </c>
      <c r="L67" s="84" t="s">
        <v>4</v>
      </c>
    </row>
    <row r="68" spans="1:12" ht="15.75">
      <c r="A68" s="100"/>
      <c r="B68" s="137"/>
      <c r="C68" s="138"/>
      <c r="D68" s="139"/>
      <c r="E68" s="85">
        <f>E81</f>
        <v>20593.5</v>
      </c>
      <c r="F68" s="12"/>
      <c r="G68" s="12"/>
      <c r="H68" s="12"/>
      <c r="I68" s="12"/>
      <c r="J68" s="12"/>
      <c r="K68" s="85">
        <f>K81</f>
        <v>20593.5</v>
      </c>
      <c r="L68" s="84" t="s">
        <v>34</v>
      </c>
    </row>
    <row r="69" spans="1:12" ht="15.75">
      <c r="A69" s="100"/>
      <c r="B69" s="137"/>
      <c r="C69" s="138"/>
      <c r="D69" s="139"/>
      <c r="E69" s="11">
        <f>E82</f>
        <v>6321.7</v>
      </c>
      <c r="F69" s="12"/>
      <c r="G69" s="12"/>
      <c r="H69" s="12"/>
      <c r="I69" s="12"/>
      <c r="J69" s="12"/>
      <c r="K69" s="13">
        <f>K82</f>
        <v>6321.7</v>
      </c>
      <c r="L69" s="84" t="s">
        <v>33</v>
      </c>
    </row>
    <row r="70" spans="1:12" ht="15.75">
      <c r="A70" s="100"/>
      <c r="B70" s="134"/>
      <c r="C70" s="135"/>
      <c r="D70" s="136"/>
      <c r="E70" s="11">
        <f t="shared" ref="E70:K70" si="29">E72+E83</f>
        <v>6663.4</v>
      </c>
      <c r="F70" s="11">
        <f t="shared" si="29"/>
        <v>2749.7</v>
      </c>
      <c r="G70" s="12">
        <f t="shared" si="29"/>
        <v>510</v>
      </c>
      <c r="H70" s="12">
        <f t="shared" si="29"/>
        <v>1438</v>
      </c>
      <c r="I70" s="12">
        <f t="shared" si="29"/>
        <v>1700</v>
      </c>
      <c r="J70" s="12">
        <f t="shared" ref="J70" si="30">J72+J83</f>
        <v>13000</v>
      </c>
      <c r="K70" s="13">
        <f t="shared" si="29"/>
        <v>26061.1</v>
      </c>
      <c r="L70" s="84" t="s">
        <v>5</v>
      </c>
    </row>
    <row r="71" spans="1:12" ht="15.75" customHeight="1">
      <c r="A71" s="100">
        <v>25</v>
      </c>
      <c r="B71" s="131" t="s">
        <v>46</v>
      </c>
      <c r="C71" s="132"/>
      <c r="D71" s="133"/>
      <c r="E71" s="85">
        <f t="shared" ref="E71:K71" si="31">E73+E75+E78</f>
        <v>225</v>
      </c>
      <c r="F71" s="85">
        <f t="shared" si="31"/>
        <v>450</v>
      </c>
      <c r="G71" s="85">
        <f t="shared" si="31"/>
        <v>510</v>
      </c>
      <c r="H71" s="85">
        <f t="shared" si="31"/>
        <v>620</v>
      </c>
      <c r="I71" s="85">
        <f t="shared" si="31"/>
        <v>1700</v>
      </c>
      <c r="J71" s="87">
        <f t="shared" ref="J71" si="32">J73+J75+J78</f>
        <v>8000</v>
      </c>
      <c r="K71" s="85">
        <f t="shared" si="31"/>
        <v>11505</v>
      </c>
      <c r="L71" s="84" t="s">
        <v>4</v>
      </c>
    </row>
    <row r="72" spans="1:12" ht="15.75">
      <c r="A72" s="100"/>
      <c r="B72" s="134"/>
      <c r="C72" s="135"/>
      <c r="D72" s="136"/>
      <c r="E72" s="85">
        <f>E74+E76+E77+E79</f>
        <v>225</v>
      </c>
      <c r="F72" s="85">
        <f t="shared" ref="F72:K72" si="33">F74+F76+F77+F79</f>
        <v>450</v>
      </c>
      <c r="G72" s="85">
        <f t="shared" si="33"/>
        <v>510</v>
      </c>
      <c r="H72" s="85">
        <f t="shared" si="33"/>
        <v>620</v>
      </c>
      <c r="I72" s="85">
        <f t="shared" si="33"/>
        <v>1700</v>
      </c>
      <c r="J72" s="87">
        <f t="shared" ref="J72" si="34">J74+J76+J77+J79</f>
        <v>8000</v>
      </c>
      <c r="K72" s="85">
        <f t="shared" si="33"/>
        <v>11505</v>
      </c>
      <c r="L72" s="84" t="s">
        <v>5</v>
      </c>
    </row>
    <row r="73" spans="1:12" ht="15.75" customHeight="1">
      <c r="A73" s="100">
        <v>26</v>
      </c>
      <c r="B73" s="101" t="s">
        <v>70</v>
      </c>
      <c r="C73" s="102" t="s">
        <v>15</v>
      </c>
      <c r="D73" s="102" t="s">
        <v>74</v>
      </c>
      <c r="E73" s="85">
        <v>100</v>
      </c>
      <c r="F73" s="85">
        <v>350</v>
      </c>
      <c r="G73" s="85">
        <v>510</v>
      </c>
      <c r="H73" s="85">
        <v>500</v>
      </c>
      <c r="I73" s="85">
        <v>1000</v>
      </c>
      <c r="J73" s="87">
        <v>5000</v>
      </c>
      <c r="K73" s="86">
        <f t="shared" ref="K73:K79" si="35">E73+F73+G73+H73+I73+J73</f>
        <v>7460</v>
      </c>
      <c r="L73" s="84" t="s">
        <v>4</v>
      </c>
    </row>
    <row r="74" spans="1:12" ht="66.75" customHeight="1">
      <c r="A74" s="100"/>
      <c r="B74" s="101"/>
      <c r="C74" s="108"/>
      <c r="D74" s="103"/>
      <c r="E74" s="85">
        <v>100</v>
      </c>
      <c r="F74" s="85">
        <v>350</v>
      </c>
      <c r="G74" s="85">
        <v>510</v>
      </c>
      <c r="H74" s="85">
        <v>500</v>
      </c>
      <c r="I74" s="85">
        <v>1000</v>
      </c>
      <c r="J74" s="87">
        <v>5000</v>
      </c>
      <c r="K74" s="86">
        <f t="shared" si="35"/>
        <v>7460</v>
      </c>
      <c r="L74" s="84" t="s">
        <v>5</v>
      </c>
    </row>
    <row r="75" spans="1:12" ht="15.75" customHeight="1">
      <c r="A75" s="109">
        <v>27</v>
      </c>
      <c r="B75" s="102" t="s">
        <v>47</v>
      </c>
      <c r="C75" s="102" t="s">
        <v>15</v>
      </c>
      <c r="D75" s="140" t="s">
        <v>32</v>
      </c>
      <c r="E75" s="85">
        <v>100</v>
      </c>
      <c r="F75" s="85">
        <v>100</v>
      </c>
      <c r="G75" s="85"/>
      <c r="H75" s="85">
        <v>100</v>
      </c>
      <c r="I75" s="85">
        <v>500</v>
      </c>
      <c r="J75" s="87">
        <v>3000</v>
      </c>
      <c r="K75" s="86">
        <f t="shared" si="35"/>
        <v>3800</v>
      </c>
      <c r="L75" s="84" t="s">
        <v>4</v>
      </c>
    </row>
    <row r="76" spans="1:12" ht="47.25" customHeight="1">
      <c r="A76" s="110"/>
      <c r="B76" s="108"/>
      <c r="C76" s="108"/>
      <c r="D76" s="141"/>
      <c r="E76" s="85">
        <v>100</v>
      </c>
      <c r="F76" s="85">
        <v>100</v>
      </c>
      <c r="G76" s="85"/>
      <c r="H76" s="85"/>
      <c r="I76" s="85"/>
      <c r="J76" s="87"/>
      <c r="K76" s="86">
        <f t="shared" si="35"/>
        <v>200</v>
      </c>
      <c r="L76" s="84" t="s">
        <v>5</v>
      </c>
    </row>
    <row r="77" spans="1:12" ht="47.25" customHeight="1">
      <c r="A77" s="111"/>
      <c r="B77" s="103"/>
      <c r="C77" s="103"/>
      <c r="D77" s="83" t="s">
        <v>6</v>
      </c>
      <c r="E77" s="85"/>
      <c r="F77" s="85"/>
      <c r="G77" s="85"/>
      <c r="H77" s="85">
        <v>100</v>
      </c>
      <c r="I77" s="85">
        <v>500</v>
      </c>
      <c r="J77" s="87">
        <v>3000</v>
      </c>
      <c r="K77" s="86">
        <f t="shared" si="35"/>
        <v>3600</v>
      </c>
      <c r="L77" s="84" t="s">
        <v>5</v>
      </c>
    </row>
    <row r="78" spans="1:12" ht="15.75">
      <c r="A78" s="100">
        <v>28</v>
      </c>
      <c r="B78" s="101" t="s">
        <v>48</v>
      </c>
      <c r="C78" s="104" t="s">
        <v>15</v>
      </c>
      <c r="D78" s="104" t="s">
        <v>6</v>
      </c>
      <c r="E78" s="85">
        <v>25</v>
      </c>
      <c r="F78" s="85"/>
      <c r="G78" s="85"/>
      <c r="H78" s="85">
        <v>20</v>
      </c>
      <c r="I78" s="85">
        <v>200</v>
      </c>
      <c r="J78" s="87"/>
      <c r="K78" s="86">
        <f t="shared" si="35"/>
        <v>245</v>
      </c>
      <c r="L78" s="84" t="s">
        <v>4</v>
      </c>
    </row>
    <row r="79" spans="1:12" ht="63" customHeight="1">
      <c r="A79" s="100"/>
      <c r="B79" s="101"/>
      <c r="C79" s="104"/>
      <c r="D79" s="104"/>
      <c r="E79" s="85">
        <v>25</v>
      </c>
      <c r="F79" s="85"/>
      <c r="G79" s="85"/>
      <c r="H79" s="87">
        <v>20</v>
      </c>
      <c r="I79" s="85">
        <v>200</v>
      </c>
      <c r="J79" s="87"/>
      <c r="K79" s="86">
        <f t="shared" si="35"/>
        <v>245</v>
      </c>
      <c r="L79" s="84" t="s">
        <v>5</v>
      </c>
    </row>
    <row r="80" spans="1:12" ht="15.75" customHeight="1">
      <c r="A80" s="100">
        <v>29</v>
      </c>
      <c r="B80" s="131" t="s">
        <v>37</v>
      </c>
      <c r="C80" s="132"/>
      <c r="D80" s="133"/>
      <c r="E80" s="11">
        <f>E84+E88</f>
        <v>33353.599999999999</v>
      </c>
      <c r="F80" s="11">
        <f>F84+F88</f>
        <v>2299.6999999999998</v>
      </c>
      <c r="G80" s="11"/>
      <c r="H80" s="12">
        <f>H84+H88</f>
        <v>818</v>
      </c>
      <c r="I80" s="12"/>
      <c r="J80" s="12">
        <f>J84+J88</f>
        <v>5000</v>
      </c>
      <c r="K80" s="11">
        <f>K84+K88</f>
        <v>41471.299999999996</v>
      </c>
      <c r="L80" s="84" t="s">
        <v>4</v>
      </c>
    </row>
    <row r="81" spans="1:12" ht="15.75">
      <c r="A81" s="100"/>
      <c r="B81" s="137"/>
      <c r="C81" s="138"/>
      <c r="D81" s="139"/>
      <c r="E81" s="85">
        <f>E85</f>
        <v>20593.5</v>
      </c>
      <c r="F81" s="85">
        <f>F85</f>
        <v>0</v>
      </c>
      <c r="G81" s="85"/>
      <c r="H81" s="12"/>
      <c r="I81" s="12"/>
      <c r="J81" s="12"/>
      <c r="K81" s="85">
        <f>K85</f>
        <v>20593.5</v>
      </c>
      <c r="L81" s="84" t="s">
        <v>82</v>
      </c>
    </row>
    <row r="82" spans="1:12" ht="15.75">
      <c r="A82" s="100"/>
      <c r="B82" s="137"/>
      <c r="C82" s="138"/>
      <c r="D82" s="139"/>
      <c r="E82" s="11">
        <f>E86</f>
        <v>6321.7</v>
      </c>
      <c r="F82" s="11">
        <f>F86</f>
        <v>0</v>
      </c>
      <c r="G82" s="13"/>
      <c r="H82" s="12"/>
      <c r="I82" s="12"/>
      <c r="J82" s="12"/>
      <c r="K82" s="13">
        <f>K86</f>
        <v>6321.7</v>
      </c>
      <c r="L82" s="84" t="s">
        <v>33</v>
      </c>
    </row>
    <row r="83" spans="1:12" ht="15.75">
      <c r="A83" s="100"/>
      <c r="B83" s="134"/>
      <c r="C83" s="135"/>
      <c r="D83" s="136"/>
      <c r="E83" s="11">
        <f>E87+E89</f>
        <v>6438.4</v>
      </c>
      <c r="F83" s="11">
        <f>F87+F89</f>
        <v>2299.6999999999998</v>
      </c>
      <c r="G83" s="13"/>
      <c r="H83" s="12">
        <f>H87+H89</f>
        <v>818</v>
      </c>
      <c r="I83" s="12"/>
      <c r="J83" s="12">
        <f>J87+J89</f>
        <v>5000</v>
      </c>
      <c r="K83" s="13">
        <f>K87+K89</f>
        <v>14556.099999999999</v>
      </c>
      <c r="L83" s="84" t="s">
        <v>5</v>
      </c>
    </row>
    <row r="84" spans="1:12" ht="15.75">
      <c r="A84" s="100">
        <v>30</v>
      </c>
      <c r="B84" s="101" t="s">
        <v>38</v>
      </c>
      <c r="C84" s="102" t="s">
        <v>35</v>
      </c>
      <c r="D84" s="104" t="s">
        <v>6</v>
      </c>
      <c r="E84" s="27">
        <f>E85+E86+E87</f>
        <v>33269.599999999999</v>
      </c>
      <c r="F84" s="28">
        <f>F85+F86+F87</f>
        <v>2124.6999999999998</v>
      </c>
      <c r="G84" s="81"/>
      <c r="H84" s="88">
        <f>H85+H86+H87</f>
        <v>818</v>
      </c>
      <c r="I84" s="89"/>
      <c r="J84" s="89">
        <v>5000</v>
      </c>
      <c r="K84" s="86">
        <f t="shared" ref="K84:K89" si="36">E84+F84+G84+H84+I84+J84</f>
        <v>41212.299999999996</v>
      </c>
      <c r="L84" s="84" t="s">
        <v>4</v>
      </c>
    </row>
    <row r="85" spans="1:12" ht="15.75">
      <c r="A85" s="100"/>
      <c r="B85" s="101"/>
      <c r="C85" s="108"/>
      <c r="D85" s="104"/>
      <c r="E85" s="85">
        <v>20593.5</v>
      </c>
      <c r="F85" s="85"/>
      <c r="G85" s="81"/>
      <c r="H85" s="81"/>
      <c r="I85" s="81"/>
      <c r="J85" s="86"/>
      <c r="K85" s="86">
        <f t="shared" si="36"/>
        <v>20593.5</v>
      </c>
      <c r="L85" s="84" t="s">
        <v>82</v>
      </c>
    </row>
    <row r="86" spans="1:12" ht="15.75">
      <c r="A86" s="100"/>
      <c r="B86" s="101"/>
      <c r="C86" s="108"/>
      <c r="D86" s="104"/>
      <c r="E86" s="11">
        <v>6321.7</v>
      </c>
      <c r="F86" s="85"/>
      <c r="G86" s="81"/>
      <c r="H86" s="81"/>
      <c r="I86" s="81"/>
      <c r="J86" s="86"/>
      <c r="K86" s="86">
        <f t="shared" si="36"/>
        <v>6321.7</v>
      </c>
      <c r="L86" s="84" t="s">
        <v>33</v>
      </c>
    </row>
    <row r="87" spans="1:12" ht="15.75">
      <c r="A87" s="100"/>
      <c r="B87" s="101"/>
      <c r="C87" s="103"/>
      <c r="D87" s="104"/>
      <c r="E87" s="11">
        <v>6354.4</v>
      </c>
      <c r="F87" s="85">
        <v>2124.6999999999998</v>
      </c>
      <c r="G87" s="81"/>
      <c r="H87" s="87">
        <v>818</v>
      </c>
      <c r="I87" s="81"/>
      <c r="J87" s="86">
        <v>5000</v>
      </c>
      <c r="K87" s="86">
        <f t="shared" si="36"/>
        <v>14297.099999999999</v>
      </c>
      <c r="L87" s="84" t="s">
        <v>5</v>
      </c>
    </row>
    <row r="88" spans="1:12" ht="15.75">
      <c r="A88" s="120">
        <v>31</v>
      </c>
      <c r="B88" s="119" t="s">
        <v>39</v>
      </c>
      <c r="C88" s="121" t="s">
        <v>35</v>
      </c>
      <c r="D88" s="121" t="s">
        <v>6</v>
      </c>
      <c r="E88" s="85">
        <v>84</v>
      </c>
      <c r="F88" s="85">
        <v>175</v>
      </c>
      <c r="G88" s="85"/>
      <c r="H88" s="85"/>
      <c r="I88" s="85"/>
      <c r="J88" s="87"/>
      <c r="K88" s="86">
        <f t="shared" si="36"/>
        <v>259</v>
      </c>
      <c r="L88" s="82" t="s">
        <v>4</v>
      </c>
    </row>
    <row r="89" spans="1:12" ht="138.75" customHeight="1">
      <c r="A89" s="120"/>
      <c r="B89" s="119"/>
      <c r="C89" s="121"/>
      <c r="D89" s="121"/>
      <c r="E89" s="85">
        <v>84</v>
      </c>
      <c r="F89" s="85">
        <v>175</v>
      </c>
      <c r="G89" s="85"/>
      <c r="H89" s="85"/>
      <c r="I89" s="85"/>
      <c r="J89" s="87"/>
      <c r="K89" s="86">
        <f t="shared" si="36"/>
        <v>259</v>
      </c>
      <c r="L89" s="82" t="s">
        <v>5</v>
      </c>
    </row>
    <row r="90" spans="1:12" ht="15.75" customHeight="1">
      <c r="A90" s="100">
        <v>32</v>
      </c>
      <c r="B90" s="131" t="s">
        <v>69</v>
      </c>
      <c r="C90" s="132"/>
      <c r="D90" s="133"/>
      <c r="E90" s="81"/>
      <c r="F90" s="81"/>
      <c r="G90" s="81"/>
      <c r="H90" s="86">
        <f t="shared" ref="H90" si="37">H92</f>
        <v>30</v>
      </c>
      <c r="I90" s="81">
        <f t="shared" ref="I90:K91" si="38">I92</f>
        <v>300</v>
      </c>
      <c r="J90" s="86">
        <f t="shared" ref="J90" si="39">J92</f>
        <v>2000</v>
      </c>
      <c r="K90" s="81">
        <f t="shared" si="38"/>
        <v>2330</v>
      </c>
      <c r="L90" s="84" t="s">
        <v>4</v>
      </c>
    </row>
    <row r="91" spans="1:12" ht="32.25" customHeight="1">
      <c r="A91" s="100"/>
      <c r="B91" s="134"/>
      <c r="C91" s="135"/>
      <c r="D91" s="136"/>
      <c r="E91" s="81"/>
      <c r="F91" s="81"/>
      <c r="G91" s="81"/>
      <c r="H91" s="86">
        <f t="shared" ref="H91" si="40">H93</f>
        <v>30</v>
      </c>
      <c r="I91" s="81">
        <f t="shared" si="38"/>
        <v>300</v>
      </c>
      <c r="J91" s="86">
        <f t="shared" ref="J91" si="41">J93</f>
        <v>2000</v>
      </c>
      <c r="K91" s="81">
        <f t="shared" si="38"/>
        <v>2330</v>
      </c>
      <c r="L91" s="84" t="s">
        <v>5</v>
      </c>
    </row>
    <row r="92" spans="1:12" ht="15.75" customHeight="1">
      <c r="A92" s="100">
        <v>33</v>
      </c>
      <c r="B92" s="131" t="s">
        <v>71</v>
      </c>
      <c r="C92" s="132"/>
      <c r="D92" s="133"/>
      <c r="E92" s="81"/>
      <c r="F92" s="81"/>
      <c r="G92" s="81"/>
      <c r="H92" s="86">
        <f t="shared" ref="H92:K92" si="42">H93</f>
        <v>30</v>
      </c>
      <c r="I92" s="81">
        <f t="shared" si="42"/>
        <v>300</v>
      </c>
      <c r="J92" s="86">
        <f t="shared" si="42"/>
        <v>2000</v>
      </c>
      <c r="K92" s="81">
        <f t="shared" si="42"/>
        <v>2330</v>
      </c>
      <c r="L92" s="84" t="s">
        <v>4</v>
      </c>
    </row>
    <row r="93" spans="1:12" ht="15.75">
      <c r="A93" s="100"/>
      <c r="B93" s="134"/>
      <c r="C93" s="135"/>
      <c r="D93" s="136"/>
      <c r="E93" s="81"/>
      <c r="F93" s="81"/>
      <c r="G93" s="81"/>
      <c r="H93" s="86">
        <f>H95</f>
        <v>30</v>
      </c>
      <c r="I93" s="81">
        <f>I95</f>
        <v>300</v>
      </c>
      <c r="J93" s="86">
        <f>J95</f>
        <v>2000</v>
      </c>
      <c r="K93" s="81">
        <f>K95</f>
        <v>2330</v>
      </c>
      <c r="L93" s="84" t="s">
        <v>5</v>
      </c>
    </row>
    <row r="94" spans="1:12" ht="15.75">
      <c r="A94" s="100">
        <v>34</v>
      </c>
      <c r="B94" s="101" t="s">
        <v>72</v>
      </c>
      <c r="C94" s="102">
        <v>2019</v>
      </c>
      <c r="D94" s="104" t="s">
        <v>6</v>
      </c>
      <c r="E94" s="81"/>
      <c r="F94" s="81"/>
      <c r="G94" s="81"/>
      <c r="H94" s="85">
        <v>30</v>
      </c>
      <c r="I94" s="81">
        <v>300</v>
      </c>
      <c r="J94" s="86">
        <v>2000</v>
      </c>
      <c r="K94" s="86">
        <f t="shared" ref="K94:K95" si="43">E94+F94+G94+H94+I94+J94</f>
        <v>2330</v>
      </c>
      <c r="L94" s="84" t="s">
        <v>4</v>
      </c>
    </row>
    <row r="95" spans="1:12" ht="80.25" customHeight="1">
      <c r="A95" s="100"/>
      <c r="B95" s="101"/>
      <c r="C95" s="103"/>
      <c r="D95" s="104"/>
      <c r="E95" s="81"/>
      <c r="F95" s="81"/>
      <c r="G95" s="81"/>
      <c r="H95" s="87">
        <v>30</v>
      </c>
      <c r="I95" s="81">
        <v>300</v>
      </c>
      <c r="J95" s="86">
        <v>2000</v>
      </c>
      <c r="K95" s="86">
        <f t="shared" si="43"/>
        <v>2330</v>
      </c>
      <c r="L95" s="84" t="s">
        <v>5</v>
      </c>
    </row>
    <row r="96" spans="1:12" ht="15.75">
      <c r="A96" s="33"/>
      <c r="B96" s="34"/>
      <c r="C96" s="35"/>
      <c r="D96" s="35"/>
      <c r="E96" s="33"/>
      <c r="F96" s="33"/>
      <c r="G96" s="33"/>
      <c r="H96" s="33"/>
      <c r="I96" s="33"/>
      <c r="J96" s="33"/>
      <c r="K96" s="33"/>
      <c r="L96" s="35"/>
    </row>
    <row r="97" spans="1:12" ht="15.75">
      <c r="A97" s="33"/>
      <c r="B97" s="34"/>
      <c r="C97" s="35"/>
      <c r="D97" s="35"/>
      <c r="E97" s="33"/>
      <c r="F97" s="33"/>
      <c r="G97" s="33"/>
      <c r="H97" s="33"/>
      <c r="I97" s="33"/>
      <c r="J97" s="33"/>
      <c r="K97" s="33"/>
      <c r="L97" s="35"/>
    </row>
    <row r="98" spans="1:12" ht="15.75">
      <c r="A98" s="33"/>
      <c r="B98" s="34"/>
      <c r="C98" s="35"/>
      <c r="D98" s="35"/>
      <c r="E98" s="33"/>
      <c r="F98" s="33"/>
      <c r="G98" s="33"/>
      <c r="H98" s="33"/>
      <c r="I98" s="33"/>
      <c r="J98" s="33"/>
      <c r="K98" s="33"/>
      <c r="L98" s="35"/>
    </row>
    <row r="99" spans="1:12" ht="15.75" customHeight="1">
      <c r="B99" s="4"/>
      <c r="C99" s="4"/>
      <c r="D99" s="104" t="s">
        <v>17</v>
      </c>
      <c r="E99" s="100" t="s">
        <v>0</v>
      </c>
      <c r="F99" s="100"/>
      <c r="G99" s="100"/>
      <c r="H99" s="100"/>
      <c r="I99" s="100"/>
      <c r="J99" s="100"/>
      <c r="K99" s="100"/>
    </row>
    <row r="100" spans="1:12" ht="31.5">
      <c r="B100" s="4"/>
      <c r="C100" s="4"/>
      <c r="D100" s="104"/>
      <c r="E100" s="81" t="s">
        <v>2</v>
      </c>
      <c r="F100" s="81" t="s">
        <v>11</v>
      </c>
      <c r="G100" s="81" t="s">
        <v>12</v>
      </c>
      <c r="H100" s="81" t="s">
        <v>13</v>
      </c>
      <c r="I100" s="81" t="s">
        <v>14</v>
      </c>
      <c r="J100" s="86" t="s">
        <v>86</v>
      </c>
      <c r="K100" s="81" t="s">
        <v>18</v>
      </c>
    </row>
    <row r="101" spans="1:12" ht="15.75" customHeight="1">
      <c r="B101" s="4"/>
      <c r="C101" s="4"/>
      <c r="D101" s="83" t="s">
        <v>19</v>
      </c>
      <c r="E101" s="10">
        <f t="shared" ref="E101:I101" si="44">E11+E29+E48+E59+E67+E90</f>
        <v>44501.7</v>
      </c>
      <c r="F101" s="10">
        <f t="shared" si="44"/>
        <v>10333.599999999999</v>
      </c>
      <c r="G101" s="10">
        <f t="shared" si="44"/>
        <v>154529</v>
      </c>
      <c r="H101" s="10">
        <f>H11+H29+H48+H59+H67+H90</f>
        <v>148888.29999999999</v>
      </c>
      <c r="I101" s="10">
        <f t="shared" si="44"/>
        <v>12500</v>
      </c>
      <c r="J101" s="10">
        <f t="shared" ref="J101" si="45">J11+J29+J48+J59+J67+J90</f>
        <v>98000</v>
      </c>
      <c r="K101" s="10">
        <f>K11+K29+K48+K59+K67+K90</f>
        <v>468752.59999999992</v>
      </c>
    </row>
    <row r="102" spans="1:12" ht="15.75" customHeight="1">
      <c r="B102" s="4"/>
      <c r="C102" s="4"/>
      <c r="D102" s="83" t="s">
        <v>81</v>
      </c>
      <c r="E102" s="10">
        <f>E68</f>
        <v>20593.5</v>
      </c>
      <c r="F102" s="10">
        <f t="shared" ref="F102:I102" si="46">F68</f>
        <v>0</v>
      </c>
      <c r="G102" s="10">
        <f t="shared" si="46"/>
        <v>0</v>
      </c>
      <c r="H102" s="10">
        <f t="shared" si="46"/>
        <v>0</v>
      </c>
      <c r="I102" s="10">
        <f t="shared" si="46"/>
        <v>0</v>
      </c>
      <c r="J102" s="10">
        <f t="shared" ref="J102" si="47">J68</f>
        <v>0</v>
      </c>
      <c r="K102" s="10">
        <f>K68</f>
        <v>20593.5</v>
      </c>
    </row>
    <row r="103" spans="1:12" ht="15.75" customHeight="1">
      <c r="B103" s="4"/>
      <c r="C103" s="4"/>
      <c r="D103" s="83" t="s">
        <v>49</v>
      </c>
      <c r="E103" s="10">
        <f t="shared" ref="E103:K103" si="48">E12+E30+E69</f>
        <v>11025.7</v>
      </c>
      <c r="F103" s="10">
        <f t="shared" si="48"/>
        <v>0</v>
      </c>
      <c r="G103" s="10">
        <f t="shared" si="48"/>
        <v>151445</v>
      </c>
      <c r="H103" s="10">
        <f>H12+H30+H69</f>
        <v>137501.30000000002</v>
      </c>
      <c r="I103" s="10">
        <f t="shared" si="48"/>
        <v>0</v>
      </c>
      <c r="J103" s="10">
        <f t="shared" ref="J103" si="49">J12+J30+J69</f>
        <v>0</v>
      </c>
      <c r="K103" s="10">
        <f t="shared" si="48"/>
        <v>299972</v>
      </c>
    </row>
    <row r="104" spans="1:12" ht="15.75" customHeight="1">
      <c r="B104" s="4"/>
      <c r="C104" s="4"/>
      <c r="D104" s="83" t="s">
        <v>20</v>
      </c>
      <c r="E104" s="10">
        <f t="shared" ref="E104:K104" si="50">E13+E31+E49+E60+E70+E91</f>
        <v>12882.5</v>
      </c>
      <c r="F104" s="10">
        <f t="shared" si="50"/>
        <v>10333.599999999999</v>
      </c>
      <c r="G104" s="10">
        <f>G13+G31+G49+G60+G70+G91</f>
        <v>3084</v>
      </c>
      <c r="H104" s="10">
        <f t="shared" si="50"/>
        <v>11387</v>
      </c>
      <c r="I104" s="10">
        <f t="shared" si="50"/>
        <v>12500</v>
      </c>
      <c r="J104" s="10">
        <f t="shared" ref="J104" si="51">J13+J31+J49+J60+J70+J91</f>
        <v>68000</v>
      </c>
      <c r="K104" s="10">
        <f t="shared" si="50"/>
        <v>118187.1</v>
      </c>
    </row>
    <row r="105" spans="1:12" ht="15.75" customHeight="1">
      <c r="B105" s="4"/>
      <c r="C105" s="4"/>
      <c r="D105" s="83" t="s">
        <v>51</v>
      </c>
      <c r="E105" s="10">
        <f>E50</f>
        <v>0</v>
      </c>
      <c r="F105" s="10">
        <f t="shared" ref="F105:I105" si="52">F50</f>
        <v>0</v>
      </c>
      <c r="G105" s="10">
        <f t="shared" si="52"/>
        <v>0</v>
      </c>
      <c r="H105" s="10">
        <f t="shared" si="52"/>
        <v>0</v>
      </c>
      <c r="I105" s="10">
        <f t="shared" si="52"/>
        <v>0</v>
      </c>
      <c r="J105" s="10">
        <f t="shared" ref="J105" si="53">J50</f>
        <v>30000</v>
      </c>
      <c r="K105" s="10">
        <f>K50</f>
        <v>30000</v>
      </c>
    </row>
    <row r="106" spans="1:12" ht="15.75" customHeight="1">
      <c r="B106" s="4"/>
      <c r="C106" s="4"/>
      <c r="D106" s="83" t="s">
        <v>21</v>
      </c>
      <c r="E106" s="10">
        <f>E101</f>
        <v>44501.7</v>
      </c>
      <c r="F106" s="10">
        <f t="shared" ref="F106:I106" si="54">F101</f>
        <v>10333.599999999999</v>
      </c>
      <c r="G106" s="10">
        <f t="shared" si="54"/>
        <v>154529</v>
      </c>
      <c r="H106" s="10">
        <f t="shared" si="54"/>
        <v>148888.29999999999</v>
      </c>
      <c r="I106" s="10">
        <f t="shared" si="54"/>
        <v>12500</v>
      </c>
      <c r="J106" s="10">
        <f t="shared" ref="J106" si="55">J101</f>
        <v>98000</v>
      </c>
      <c r="K106" s="10">
        <f>E106+F106+G106+H106+I106+J106</f>
        <v>468752.6</v>
      </c>
    </row>
    <row r="107" spans="1:12" ht="15.75" customHeight="1">
      <c r="B107" s="4"/>
      <c r="C107" s="4"/>
      <c r="D107" s="83" t="s">
        <v>20</v>
      </c>
      <c r="E107" s="10">
        <f>E104</f>
        <v>12882.5</v>
      </c>
      <c r="F107" s="10">
        <f t="shared" ref="F107:I107" si="56">F104</f>
        <v>10333.599999999999</v>
      </c>
      <c r="G107" s="10">
        <f t="shared" si="56"/>
        <v>3084</v>
      </c>
      <c r="H107" s="10">
        <f t="shared" si="56"/>
        <v>11387</v>
      </c>
      <c r="I107" s="10">
        <f t="shared" si="56"/>
        <v>12500</v>
      </c>
      <c r="J107" s="10">
        <f t="shared" ref="J107" si="57">J104</f>
        <v>68000</v>
      </c>
      <c r="K107" s="10">
        <f>E107+F107+G107+H107+I107+J107</f>
        <v>118187.1</v>
      </c>
    </row>
    <row r="108" spans="1:12" ht="15.75" customHeight="1">
      <c r="B108" s="4"/>
      <c r="C108" s="4"/>
      <c r="D108" s="83" t="s">
        <v>22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f t="shared" ref="K108:K111" si="58">E108+F108+G108+H108+I108</f>
        <v>0</v>
      </c>
    </row>
    <row r="109" spans="1:12" ht="15.75" customHeight="1">
      <c r="B109" s="4"/>
      <c r="C109" s="4"/>
      <c r="D109" s="83" t="s">
        <v>20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f t="shared" si="58"/>
        <v>0</v>
      </c>
    </row>
    <row r="110" spans="1:12" ht="15.75" customHeight="1">
      <c r="B110" s="4"/>
      <c r="C110" s="4"/>
      <c r="D110" s="83" t="s">
        <v>23</v>
      </c>
      <c r="E110" s="10">
        <f t="shared" ref="E110:J110" si="59">E101-E106-E108</f>
        <v>0</v>
      </c>
      <c r="F110" s="10">
        <f t="shared" si="59"/>
        <v>0</v>
      </c>
      <c r="G110" s="10">
        <f t="shared" si="59"/>
        <v>0</v>
      </c>
      <c r="H110" s="10">
        <f t="shared" si="59"/>
        <v>0</v>
      </c>
      <c r="I110" s="10">
        <f t="shared" si="59"/>
        <v>0</v>
      </c>
      <c r="J110" s="10">
        <f t="shared" si="59"/>
        <v>0</v>
      </c>
      <c r="K110" s="10">
        <f t="shared" si="58"/>
        <v>0</v>
      </c>
    </row>
    <row r="111" spans="1:12" ht="15.75" customHeight="1">
      <c r="B111" s="4"/>
      <c r="C111" s="4"/>
      <c r="D111" s="83" t="s">
        <v>20</v>
      </c>
      <c r="E111" s="10">
        <f>E104-E107-E109</f>
        <v>0</v>
      </c>
      <c r="F111" s="10">
        <f>F104-F107-F109</f>
        <v>0</v>
      </c>
      <c r="G111" s="10">
        <f t="shared" ref="G111:I111" si="60">G104-G107-G109</f>
        <v>0</v>
      </c>
      <c r="H111" s="10">
        <f t="shared" si="60"/>
        <v>0</v>
      </c>
      <c r="I111" s="10">
        <f t="shared" si="60"/>
        <v>0</v>
      </c>
      <c r="J111" s="10">
        <f t="shared" ref="J111" si="61">J104-J107-J109</f>
        <v>0</v>
      </c>
      <c r="K111" s="10">
        <f t="shared" si="58"/>
        <v>0</v>
      </c>
    </row>
  </sheetData>
  <mergeCells count="113">
    <mergeCell ref="D99:D100"/>
    <mergeCell ref="E99:K99"/>
    <mergeCell ref="A92:A93"/>
    <mergeCell ref="B92:D93"/>
    <mergeCell ref="A94:A95"/>
    <mergeCell ref="B94:B95"/>
    <mergeCell ref="C94:C95"/>
    <mergeCell ref="D94:D95"/>
    <mergeCell ref="A88:A89"/>
    <mergeCell ref="B88:B89"/>
    <mergeCell ref="C88:C89"/>
    <mergeCell ref="D88:D89"/>
    <mergeCell ref="A90:A91"/>
    <mergeCell ref="B90:D91"/>
    <mergeCell ref="A80:A83"/>
    <mergeCell ref="B80:D83"/>
    <mergeCell ref="A84:A87"/>
    <mergeCell ref="B84:B87"/>
    <mergeCell ref="C84:C87"/>
    <mergeCell ref="D84:D87"/>
    <mergeCell ref="A75:A77"/>
    <mergeCell ref="B75:B77"/>
    <mergeCell ref="C75:C77"/>
    <mergeCell ref="D75:D76"/>
    <mergeCell ref="A78:A79"/>
    <mergeCell ref="B78:B79"/>
    <mergeCell ref="C78:C79"/>
    <mergeCell ref="D78:D79"/>
    <mergeCell ref="A71:A72"/>
    <mergeCell ref="B71:D72"/>
    <mergeCell ref="A73:A74"/>
    <mergeCell ref="B73:B74"/>
    <mergeCell ref="C73:C74"/>
    <mergeCell ref="D73:D74"/>
    <mergeCell ref="A65:A66"/>
    <mergeCell ref="B65:B66"/>
    <mergeCell ref="C65:C66"/>
    <mergeCell ref="D65:D66"/>
    <mergeCell ref="A67:A70"/>
    <mergeCell ref="B67:D70"/>
    <mergeCell ref="A61:A62"/>
    <mergeCell ref="B61:D62"/>
    <mergeCell ref="A63:A64"/>
    <mergeCell ref="B63:B64"/>
    <mergeCell ref="C63:C64"/>
    <mergeCell ref="D63:D64"/>
    <mergeCell ref="A56:A58"/>
    <mergeCell ref="B56:B58"/>
    <mergeCell ref="C56:C58"/>
    <mergeCell ref="D56:D58"/>
    <mergeCell ref="A59:A60"/>
    <mergeCell ref="B59:D60"/>
    <mergeCell ref="A51:A53"/>
    <mergeCell ref="B51:D53"/>
    <mergeCell ref="A54:A55"/>
    <mergeCell ref="B54:B55"/>
    <mergeCell ref="C54:C55"/>
    <mergeCell ref="D54:D55"/>
    <mergeCell ref="D41:D42"/>
    <mergeCell ref="A43:A47"/>
    <mergeCell ref="B43:B47"/>
    <mergeCell ref="C43:C47"/>
    <mergeCell ref="D46:D47"/>
    <mergeCell ref="A48:A50"/>
    <mergeCell ref="B48:D50"/>
    <mergeCell ref="A38:A40"/>
    <mergeCell ref="B38:B40"/>
    <mergeCell ref="C38:C40"/>
    <mergeCell ref="A41:A42"/>
    <mergeCell ref="B41:B42"/>
    <mergeCell ref="C41:C42"/>
    <mergeCell ref="A32:A34"/>
    <mergeCell ref="B32:D34"/>
    <mergeCell ref="A35:A37"/>
    <mergeCell ref="B35:B37"/>
    <mergeCell ref="C35:C36"/>
    <mergeCell ref="D35:D36"/>
    <mergeCell ref="A26:A28"/>
    <mergeCell ref="B26:B28"/>
    <mergeCell ref="C26:C28"/>
    <mergeCell ref="D26:D28"/>
    <mergeCell ref="A29:A31"/>
    <mergeCell ref="B29:D31"/>
    <mergeCell ref="A22:A23"/>
    <mergeCell ref="B22:B23"/>
    <mergeCell ref="C22:C23"/>
    <mergeCell ref="D22:D23"/>
    <mergeCell ref="A24:A25"/>
    <mergeCell ref="B24:B25"/>
    <mergeCell ref="C24:C25"/>
    <mergeCell ref="D24:D25"/>
    <mergeCell ref="A19:A21"/>
    <mergeCell ref="B19:B21"/>
    <mergeCell ref="C19:C21"/>
    <mergeCell ref="D19:D21"/>
    <mergeCell ref="A6:A10"/>
    <mergeCell ref="B6:D10"/>
    <mergeCell ref="A11:A13"/>
    <mergeCell ref="B11:D13"/>
    <mergeCell ref="A14:A16"/>
    <mergeCell ref="B14:D16"/>
    <mergeCell ref="A1:L1"/>
    <mergeCell ref="A2:L2"/>
    <mergeCell ref="A3:A4"/>
    <mergeCell ref="B3:B4"/>
    <mergeCell ref="C3:C4"/>
    <mergeCell ref="D3:D4"/>
    <mergeCell ref="E3:K3"/>
    <mergeCell ref="L3:L4"/>
    <mergeCell ref="A17:A18"/>
    <mergeCell ref="B17:B18"/>
    <mergeCell ref="C17:C18"/>
    <mergeCell ref="D17:D18"/>
  </mergeCells>
  <pageMargins left="0.39370078740157483" right="0.39370078740157483" top="0.59055118110236227" bottom="0.19685039370078741" header="0.31496062992125984" footer="0.31496062992125984"/>
  <pageSetup paperSize="9" scale="81" orientation="landscape" horizontalDpi="300" r:id="rId1"/>
  <rowBreaks count="4" manualBreakCount="4">
    <brk id="25" max="11" man="1"/>
    <brk id="47" max="11" man="1"/>
    <brk id="66" max="11" man="1"/>
    <brk id="8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118"/>
  <sheetViews>
    <sheetView tabSelected="1" view="pageBreakPreview" zoomScaleSheetLayoutView="100" workbookViewId="0">
      <selection activeCell="A2" sqref="A2:L2"/>
    </sheetView>
  </sheetViews>
  <sheetFormatPr defaultRowHeight="15"/>
  <cols>
    <col min="1" max="1" width="4.140625" bestFit="1" customWidth="1"/>
    <col min="2" max="2" width="29.28515625" customWidth="1"/>
    <col min="4" max="4" width="29.7109375" customWidth="1"/>
    <col min="5" max="5" width="14" customWidth="1"/>
    <col min="6" max="6" width="9.5703125" customWidth="1"/>
    <col min="7" max="7" width="11" customWidth="1"/>
    <col min="8" max="9" width="10.5703125" customWidth="1"/>
    <col min="10" max="10" width="9.28515625" customWidth="1"/>
    <col min="11" max="11" width="15" customWidth="1"/>
    <col min="12" max="12" width="20.28515625" customWidth="1"/>
  </cols>
  <sheetData>
    <row r="1" spans="1:12" ht="18.75">
      <c r="A1" s="117" t="s">
        <v>85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8.75">
      <c r="A2" s="118" t="s">
        <v>84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48" customHeight="1">
      <c r="A3" s="100" t="s">
        <v>7</v>
      </c>
      <c r="B3" s="100" t="s">
        <v>8</v>
      </c>
      <c r="C3" s="100" t="s">
        <v>9</v>
      </c>
      <c r="D3" s="100" t="s">
        <v>10</v>
      </c>
      <c r="E3" s="100" t="s">
        <v>0</v>
      </c>
      <c r="F3" s="100"/>
      <c r="G3" s="100"/>
      <c r="H3" s="100"/>
      <c r="I3" s="100"/>
      <c r="J3" s="100"/>
      <c r="K3" s="100"/>
      <c r="L3" s="100" t="s">
        <v>1</v>
      </c>
    </row>
    <row r="4" spans="1:12" ht="31.5">
      <c r="A4" s="100"/>
      <c r="B4" s="100"/>
      <c r="C4" s="100"/>
      <c r="D4" s="100"/>
      <c r="E4" s="91" t="s">
        <v>2</v>
      </c>
      <c r="F4" s="91" t="s">
        <v>11</v>
      </c>
      <c r="G4" s="91" t="s">
        <v>12</v>
      </c>
      <c r="H4" s="91" t="s">
        <v>13</v>
      </c>
      <c r="I4" s="91" t="s">
        <v>14</v>
      </c>
      <c r="J4" s="91" t="s">
        <v>87</v>
      </c>
      <c r="K4" s="91" t="s">
        <v>3</v>
      </c>
      <c r="L4" s="100"/>
    </row>
    <row r="5" spans="1:12" ht="15.75">
      <c r="A5" s="91">
        <v>1</v>
      </c>
      <c r="B5" s="91">
        <v>2</v>
      </c>
      <c r="C5" s="91">
        <v>3</v>
      </c>
      <c r="D5" s="91">
        <v>4</v>
      </c>
      <c r="E5" s="91">
        <v>5</v>
      </c>
      <c r="F5" s="91">
        <v>6</v>
      </c>
      <c r="G5" s="91">
        <v>7</v>
      </c>
      <c r="H5" s="91">
        <v>8</v>
      </c>
      <c r="I5" s="91">
        <v>9</v>
      </c>
      <c r="J5" s="91"/>
      <c r="K5" s="91">
        <v>10</v>
      </c>
      <c r="L5" s="91">
        <v>11</v>
      </c>
    </row>
    <row r="6" spans="1:12" ht="31.5">
      <c r="A6" s="105">
        <v>1</v>
      </c>
      <c r="B6" s="122" t="s">
        <v>61</v>
      </c>
      <c r="C6" s="123"/>
      <c r="D6" s="124"/>
      <c r="E6" s="10">
        <v>44501.7</v>
      </c>
      <c r="F6" s="10">
        <v>10333.599999999999</v>
      </c>
      <c r="G6" s="10">
        <v>154529</v>
      </c>
      <c r="H6" s="10">
        <v>150116.9</v>
      </c>
      <c r="I6" s="10">
        <v>39120.300000000003</v>
      </c>
      <c r="J6" s="10">
        <v>102000</v>
      </c>
      <c r="K6" s="10">
        <v>500601.49999999994</v>
      </c>
      <c r="L6" s="94" t="s">
        <v>60</v>
      </c>
    </row>
    <row r="7" spans="1:12" ht="15.75">
      <c r="A7" s="106"/>
      <c r="B7" s="125"/>
      <c r="C7" s="126"/>
      <c r="D7" s="127"/>
      <c r="E7" s="10">
        <v>20593.5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20593.5</v>
      </c>
      <c r="L7" s="94" t="s">
        <v>81</v>
      </c>
    </row>
    <row r="8" spans="1:12" ht="31.5">
      <c r="A8" s="106"/>
      <c r="B8" s="125"/>
      <c r="C8" s="126"/>
      <c r="D8" s="127"/>
      <c r="E8" s="10">
        <v>11025.7</v>
      </c>
      <c r="F8" s="10">
        <v>0</v>
      </c>
      <c r="G8" s="10">
        <v>151445</v>
      </c>
      <c r="H8" s="10">
        <v>137501.30000000002</v>
      </c>
      <c r="I8" s="10">
        <v>35883.899999999994</v>
      </c>
      <c r="J8" s="10">
        <v>0</v>
      </c>
      <c r="K8" s="10">
        <v>335855.9</v>
      </c>
      <c r="L8" s="94" t="s">
        <v>49</v>
      </c>
    </row>
    <row r="9" spans="1:12" ht="15.75">
      <c r="A9" s="106"/>
      <c r="B9" s="125"/>
      <c r="C9" s="126"/>
      <c r="D9" s="127"/>
      <c r="E9" s="10">
        <v>12882.5</v>
      </c>
      <c r="F9" s="10">
        <v>10333.599999999999</v>
      </c>
      <c r="G9" s="10">
        <v>3084</v>
      </c>
      <c r="H9" s="10">
        <v>12615.6</v>
      </c>
      <c r="I9" s="10">
        <v>3236.4</v>
      </c>
      <c r="J9" s="10">
        <v>72000</v>
      </c>
      <c r="K9" s="10">
        <v>114152.09999999999</v>
      </c>
      <c r="L9" s="94" t="s">
        <v>20</v>
      </c>
    </row>
    <row r="10" spans="1:12" ht="31.5">
      <c r="A10" s="107"/>
      <c r="B10" s="128"/>
      <c r="C10" s="129"/>
      <c r="D10" s="130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30000</v>
      </c>
      <c r="K10" s="10">
        <v>30000</v>
      </c>
      <c r="L10" s="94" t="s">
        <v>51</v>
      </c>
    </row>
    <row r="11" spans="1:12" ht="15.75" customHeight="1">
      <c r="A11" s="100">
        <v>2</v>
      </c>
      <c r="B11" s="122" t="s">
        <v>26</v>
      </c>
      <c r="C11" s="123"/>
      <c r="D11" s="124"/>
      <c r="E11" s="91">
        <f t="shared" ref="E11:K12" si="0">E14</f>
        <v>8430.9</v>
      </c>
      <c r="F11" s="91">
        <f t="shared" si="0"/>
        <v>5106.8999999999996</v>
      </c>
      <c r="G11" s="91">
        <f>G14</f>
        <v>9875</v>
      </c>
      <c r="H11" s="91">
        <f t="shared" si="0"/>
        <v>12355.4</v>
      </c>
      <c r="I11" s="91">
        <f t="shared" si="0"/>
        <v>500</v>
      </c>
      <c r="J11" s="91">
        <f t="shared" si="0"/>
        <v>10000</v>
      </c>
      <c r="K11" s="91">
        <f t="shared" si="0"/>
        <v>46268.2</v>
      </c>
      <c r="L11" s="94" t="s">
        <v>4</v>
      </c>
    </row>
    <row r="12" spans="1:12" ht="15.75">
      <c r="A12" s="100"/>
      <c r="B12" s="125"/>
      <c r="C12" s="126"/>
      <c r="D12" s="127"/>
      <c r="E12" s="91">
        <f>E15</f>
        <v>4704</v>
      </c>
      <c r="F12" s="91"/>
      <c r="G12" s="91">
        <f>G15</f>
        <v>9875</v>
      </c>
      <c r="H12" s="91">
        <f>H15</f>
        <v>4332.1000000000004</v>
      </c>
      <c r="I12" s="99"/>
      <c r="J12" s="91"/>
      <c r="K12" s="91">
        <f t="shared" si="0"/>
        <v>18911.099999999999</v>
      </c>
      <c r="L12" s="94" t="s">
        <v>33</v>
      </c>
    </row>
    <row r="13" spans="1:12" ht="33" customHeight="1">
      <c r="A13" s="100"/>
      <c r="B13" s="128"/>
      <c r="C13" s="129"/>
      <c r="D13" s="130"/>
      <c r="E13" s="91">
        <f>E16</f>
        <v>3726.9</v>
      </c>
      <c r="F13" s="91">
        <f>F16</f>
        <v>5106.8999999999996</v>
      </c>
      <c r="G13" s="91">
        <f>G16</f>
        <v>0</v>
      </c>
      <c r="H13" s="91">
        <f t="shared" ref="H13:J13" si="1">H16</f>
        <v>8023.3</v>
      </c>
      <c r="I13" s="91">
        <f t="shared" si="1"/>
        <v>500</v>
      </c>
      <c r="J13" s="91">
        <f t="shared" si="1"/>
        <v>10000</v>
      </c>
      <c r="K13" s="91">
        <f>K16</f>
        <v>27357.1</v>
      </c>
      <c r="L13" s="94" t="s">
        <v>5</v>
      </c>
    </row>
    <row r="14" spans="1:12" ht="15.75" customHeight="1">
      <c r="A14" s="100">
        <v>3</v>
      </c>
      <c r="B14" s="122" t="s">
        <v>45</v>
      </c>
      <c r="C14" s="123"/>
      <c r="D14" s="124"/>
      <c r="E14" s="91">
        <f t="shared" ref="E14:J14" si="2">E17+E19+E22+E24+E26</f>
        <v>8430.9</v>
      </c>
      <c r="F14" s="91">
        <f t="shared" si="2"/>
        <v>5106.8999999999996</v>
      </c>
      <c r="G14" s="91">
        <f>G17+G19+G22+G24+G26</f>
        <v>9875</v>
      </c>
      <c r="H14" s="91">
        <f t="shared" si="2"/>
        <v>12355.4</v>
      </c>
      <c r="I14" s="91">
        <f t="shared" si="2"/>
        <v>500</v>
      </c>
      <c r="J14" s="91">
        <f t="shared" si="2"/>
        <v>10000</v>
      </c>
      <c r="K14" s="91">
        <f>K17+K19+K22+K24+K26</f>
        <v>46268.2</v>
      </c>
      <c r="L14" s="94" t="s">
        <v>4</v>
      </c>
    </row>
    <row r="15" spans="1:12" ht="15.75">
      <c r="A15" s="100"/>
      <c r="B15" s="125"/>
      <c r="C15" s="126"/>
      <c r="D15" s="127"/>
      <c r="E15" s="91">
        <f>E20</f>
        <v>4704</v>
      </c>
      <c r="F15" s="91"/>
      <c r="G15" s="91">
        <f>G20+G27</f>
        <v>9875</v>
      </c>
      <c r="H15" s="91">
        <f>H20+H27</f>
        <v>4332.1000000000004</v>
      </c>
      <c r="I15" s="91"/>
      <c r="J15" s="91"/>
      <c r="K15" s="91">
        <f>K20+K27</f>
        <v>18911.099999999999</v>
      </c>
      <c r="L15" s="94" t="s">
        <v>33</v>
      </c>
    </row>
    <row r="16" spans="1:12" ht="15.75">
      <c r="A16" s="100"/>
      <c r="B16" s="128"/>
      <c r="C16" s="129"/>
      <c r="D16" s="130"/>
      <c r="E16" s="91">
        <f t="shared" ref="E16:J16" si="3">E18+E21+E23+E25+E28</f>
        <v>3726.9</v>
      </c>
      <c r="F16" s="91">
        <f t="shared" si="3"/>
        <v>5106.8999999999996</v>
      </c>
      <c r="G16" s="91"/>
      <c r="H16" s="91">
        <f t="shared" si="3"/>
        <v>8023.3</v>
      </c>
      <c r="I16" s="91">
        <f t="shared" si="3"/>
        <v>500</v>
      </c>
      <c r="J16" s="91">
        <f t="shared" si="3"/>
        <v>10000</v>
      </c>
      <c r="K16" s="91">
        <f>K18+K21+K23+K25+K28</f>
        <v>27357.1</v>
      </c>
      <c r="L16" s="94" t="s">
        <v>5</v>
      </c>
    </row>
    <row r="17" spans="1:12" ht="15.75">
      <c r="A17" s="100">
        <v>4</v>
      </c>
      <c r="B17" s="101" t="s">
        <v>24</v>
      </c>
      <c r="C17" s="102">
        <v>2016</v>
      </c>
      <c r="D17" s="104" t="s">
        <v>6</v>
      </c>
      <c r="E17" s="91"/>
      <c r="F17" s="91">
        <v>200</v>
      </c>
      <c r="G17" s="91"/>
      <c r="H17" s="91"/>
      <c r="I17" s="91"/>
      <c r="J17" s="91"/>
      <c r="K17" s="91">
        <f>E17+F17+G17+H17+I17+J17</f>
        <v>200</v>
      </c>
      <c r="L17" s="94" t="s">
        <v>4</v>
      </c>
    </row>
    <row r="18" spans="1:12" ht="48" customHeight="1">
      <c r="A18" s="100"/>
      <c r="B18" s="101"/>
      <c r="C18" s="103"/>
      <c r="D18" s="104"/>
      <c r="E18" s="91"/>
      <c r="F18" s="91">
        <v>200</v>
      </c>
      <c r="G18" s="91"/>
      <c r="H18" s="91"/>
      <c r="I18" s="91"/>
      <c r="J18" s="91"/>
      <c r="K18" s="91">
        <f t="shared" ref="K18:K28" si="4">E18+F18+G18+H18+I18+J18</f>
        <v>200</v>
      </c>
      <c r="L18" s="94" t="s">
        <v>5</v>
      </c>
    </row>
    <row r="19" spans="1:12" ht="15.75">
      <c r="A19" s="109">
        <v>5</v>
      </c>
      <c r="B19" s="102" t="s">
        <v>52</v>
      </c>
      <c r="C19" s="102" t="s">
        <v>66</v>
      </c>
      <c r="D19" s="104" t="s">
        <v>6</v>
      </c>
      <c r="E19" s="91">
        <f>E20+E21</f>
        <v>8430.9</v>
      </c>
      <c r="F19" s="91">
        <f t="shared" ref="F19:G19" si="5">F20+F21</f>
        <v>4906.8999999999996</v>
      </c>
      <c r="G19" s="91">
        <f t="shared" si="5"/>
        <v>1500</v>
      </c>
      <c r="H19" s="91"/>
      <c r="I19" s="91"/>
      <c r="J19" s="91"/>
      <c r="K19" s="91">
        <f t="shared" si="4"/>
        <v>14837.8</v>
      </c>
      <c r="L19" s="94" t="s">
        <v>4</v>
      </c>
    </row>
    <row r="20" spans="1:12" ht="15.75">
      <c r="A20" s="110"/>
      <c r="B20" s="108"/>
      <c r="C20" s="108"/>
      <c r="D20" s="104"/>
      <c r="E20" s="91">
        <v>4704</v>
      </c>
      <c r="F20" s="91"/>
      <c r="G20" s="91">
        <v>1500</v>
      </c>
      <c r="H20" s="91"/>
      <c r="I20" s="91"/>
      <c r="J20" s="91"/>
      <c r="K20" s="91">
        <f t="shared" si="4"/>
        <v>6204</v>
      </c>
      <c r="L20" s="94" t="s">
        <v>33</v>
      </c>
    </row>
    <row r="21" spans="1:12" ht="33" customHeight="1">
      <c r="A21" s="111"/>
      <c r="B21" s="103"/>
      <c r="C21" s="103"/>
      <c r="D21" s="104"/>
      <c r="E21" s="91">
        <v>3726.9</v>
      </c>
      <c r="F21" s="91">
        <v>4906.8999999999996</v>
      </c>
      <c r="G21" s="91"/>
      <c r="H21" s="91"/>
      <c r="I21" s="91"/>
      <c r="J21" s="91"/>
      <c r="K21" s="91">
        <f t="shared" si="4"/>
        <v>8633.7999999999993</v>
      </c>
      <c r="L21" s="94" t="s">
        <v>5</v>
      </c>
    </row>
    <row r="22" spans="1:12" ht="15.75">
      <c r="A22" s="100">
        <v>6</v>
      </c>
      <c r="B22" s="101" t="s">
        <v>76</v>
      </c>
      <c r="C22" s="104" t="s">
        <v>88</v>
      </c>
      <c r="D22" s="104" t="s">
        <v>6</v>
      </c>
      <c r="E22" s="91"/>
      <c r="F22" s="91"/>
      <c r="G22" s="91"/>
      <c r="H22" s="91"/>
      <c r="I22" s="91">
        <v>250</v>
      </c>
      <c r="J22" s="91">
        <v>5000</v>
      </c>
      <c r="K22" s="91">
        <f t="shared" si="4"/>
        <v>5250</v>
      </c>
      <c r="L22" s="94" t="s">
        <v>4</v>
      </c>
    </row>
    <row r="23" spans="1:12" ht="50.25" customHeight="1">
      <c r="A23" s="100"/>
      <c r="B23" s="101"/>
      <c r="C23" s="104"/>
      <c r="D23" s="104"/>
      <c r="E23" s="91"/>
      <c r="F23" s="91"/>
      <c r="G23" s="91"/>
      <c r="H23" s="95"/>
      <c r="I23" s="91">
        <v>250</v>
      </c>
      <c r="J23" s="91">
        <v>5000</v>
      </c>
      <c r="K23" s="91">
        <f t="shared" si="4"/>
        <v>5250</v>
      </c>
      <c r="L23" s="94" t="s">
        <v>5</v>
      </c>
    </row>
    <row r="24" spans="1:12" ht="15.75">
      <c r="A24" s="100">
        <v>7</v>
      </c>
      <c r="B24" s="101" t="s">
        <v>54</v>
      </c>
      <c r="C24" s="102">
        <v>2019</v>
      </c>
      <c r="D24" s="104" t="s">
        <v>6</v>
      </c>
      <c r="E24" s="91"/>
      <c r="F24" s="91"/>
      <c r="G24" s="91"/>
      <c r="H24" s="91"/>
      <c r="I24" s="91"/>
      <c r="J24" s="91"/>
      <c r="K24" s="91">
        <f t="shared" si="4"/>
        <v>0</v>
      </c>
      <c r="L24" s="94" t="s">
        <v>4</v>
      </c>
    </row>
    <row r="25" spans="1:12" ht="105" customHeight="1">
      <c r="A25" s="100"/>
      <c r="B25" s="101"/>
      <c r="C25" s="103"/>
      <c r="D25" s="104"/>
      <c r="E25" s="91"/>
      <c r="F25" s="91"/>
      <c r="G25" s="91"/>
      <c r="H25" s="91"/>
      <c r="I25" s="91"/>
      <c r="J25" s="91"/>
      <c r="K25" s="91">
        <f t="shared" si="4"/>
        <v>0</v>
      </c>
      <c r="L25" s="94" t="s">
        <v>5</v>
      </c>
    </row>
    <row r="26" spans="1:12" ht="15.75">
      <c r="A26" s="100">
        <v>8</v>
      </c>
      <c r="B26" s="101" t="s">
        <v>77</v>
      </c>
      <c r="C26" s="104" t="s">
        <v>89</v>
      </c>
      <c r="D26" s="104" t="s">
        <v>6</v>
      </c>
      <c r="E26" s="91"/>
      <c r="F26" s="91"/>
      <c r="G26" s="95">
        <v>8375</v>
      </c>
      <c r="H26" s="91">
        <v>12355.4</v>
      </c>
      <c r="I26" s="91">
        <v>250</v>
      </c>
      <c r="J26" s="91">
        <v>5000</v>
      </c>
      <c r="K26" s="91">
        <f t="shared" si="4"/>
        <v>25980.400000000001</v>
      </c>
      <c r="L26" s="94" t="s">
        <v>4</v>
      </c>
    </row>
    <row r="27" spans="1:12" ht="15.75">
      <c r="A27" s="100"/>
      <c r="B27" s="101"/>
      <c r="C27" s="104"/>
      <c r="D27" s="104"/>
      <c r="E27" s="91"/>
      <c r="F27" s="91"/>
      <c r="G27" s="95">
        <v>8375</v>
      </c>
      <c r="H27" s="95">
        <v>4332.1000000000004</v>
      </c>
      <c r="I27" s="91"/>
      <c r="J27" s="91"/>
      <c r="K27" s="91">
        <f t="shared" si="4"/>
        <v>12707.1</v>
      </c>
      <c r="L27" s="94" t="s">
        <v>33</v>
      </c>
    </row>
    <row r="28" spans="1:12" ht="52.5" customHeight="1">
      <c r="A28" s="100"/>
      <c r="B28" s="101"/>
      <c r="C28" s="104"/>
      <c r="D28" s="104"/>
      <c r="E28" s="91"/>
      <c r="F28" s="91"/>
      <c r="G28" s="91"/>
      <c r="H28" s="91">
        <v>8023.3</v>
      </c>
      <c r="I28" s="91">
        <v>250</v>
      </c>
      <c r="J28" s="91">
        <v>5000</v>
      </c>
      <c r="K28" s="91">
        <f t="shared" si="4"/>
        <v>13273.3</v>
      </c>
      <c r="L28" s="94" t="s">
        <v>5</v>
      </c>
    </row>
    <row r="29" spans="1:12" ht="15.75" customHeight="1">
      <c r="A29" s="100">
        <v>9</v>
      </c>
      <c r="B29" s="122" t="s">
        <v>27</v>
      </c>
      <c r="C29" s="123"/>
      <c r="D29" s="124"/>
      <c r="E29" s="3">
        <f>E32</f>
        <v>2492.1999999999998</v>
      </c>
      <c r="F29" s="3">
        <f t="shared" ref="F29:K30" si="6">F32</f>
        <v>2477</v>
      </c>
      <c r="G29" s="3">
        <f t="shared" si="6"/>
        <v>144144</v>
      </c>
      <c r="H29" s="3">
        <f t="shared" si="6"/>
        <v>136285.9</v>
      </c>
      <c r="I29" s="3">
        <f t="shared" si="6"/>
        <v>35604.5</v>
      </c>
      <c r="J29" s="3">
        <f t="shared" si="6"/>
        <v>10000</v>
      </c>
      <c r="K29" s="3">
        <f t="shared" si="6"/>
        <v>331003.59999999992</v>
      </c>
      <c r="L29" s="94" t="s">
        <v>4</v>
      </c>
    </row>
    <row r="30" spans="1:12" ht="15.75" customHeight="1">
      <c r="A30" s="100"/>
      <c r="B30" s="125"/>
      <c r="C30" s="126"/>
      <c r="D30" s="127"/>
      <c r="E30" s="3"/>
      <c r="F30" s="3"/>
      <c r="G30" s="3">
        <f t="shared" si="6"/>
        <v>141570</v>
      </c>
      <c r="H30" s="3">
        <f t="shared" si="6"/>
        <v>133169.20000000001</v>
      </c>
      <c r="I30" s="3">
        <f t="shared" si="6"/>
        <v>33844.699999999997</v>
      </c>
      <c r="J30" s="3"/>
      <c r="K30" s="3">
        <f t="shared" si="6"/>
        <v>308583.90000000002</v>
      </c>
      <c r="L30" s="94" t="s">
        <v>33</v>
      </c>
    </row>
    <row r="31" spans="1:12" ht="63" customHeight="1">
      <c r="A31" s="100"/>
      <c r="B31" s="128"/>
      <c r="C31" s="129"/>
      <c r="D31" s="130"/>
      <c r="E31" s="3">
        <f t="shared" ref="E31:K31" si="7">E34</f>
        <v>2492.1999999999998</v>
      </c>
      <c r="F31" s="3">
        <f t="shared" si="7"/>
        <v>2477</v>
      </c>
      <c r="G31" s="3">
        <f t="shared" si="7"/>
        <v>2574</v>
      </c>
      <c r="H31" s="3">
        <f>H34</f>
        <v>3116.7</v>
      </c>
      <c r="I31" s="3">
        <f t="shared" si="7"/>
        <v>1759.8</v>
      </c>
      <c r="J31" s="3">
        <f t="shared" si="7"/>
        <v>10000</v>
      </c>
      <c r="K31" s="3">
        <f t="shared" si="7"/>
        <v>22419.699999999997</v>
      </c>
      <c r="L31" s="94" t="s">
        <v>5</v>
      </c>
    </row>
    <row r="32" spans="1:12" ht="15.75" customHeight="1">
      <c r="A32" s="100">
        <v>10</v>
      </c>
      <c r="B32" s="122" t="s">
        <v>44</v>
      </c>
      <c r="C32" s="123"/>
      <c r="D32" s="124"/>
      <c r="E32" s="3">
        <f>E35+E38+E41+E43</f>
        <v>2492.1999999999998</v>
      </c>
      <c r="F32" s="3">
        <f>F35+F38+F41+F43</f>
        <v>2477</v>
      </c>
      <c r="G32" s="3">
        <f>G35+G38+G41+G43</f>
        <v>144144</v>
      </c>
      <c r="H32" s="3">
        <f>H35+H38+H41+H43+H48</f>
        <v>136285.9</v>
      </c>
      <c r="I32" s="3">
        <f>I35+I38+I41+I43+I48+I50</f>
        <v>35604.5</v>
      </c>
      <c r="J32" s="3">
        <f t="shared" ref="J32:K32" si="8">J35+J38+J41+J43+J48+J50</f>
        <v>10000</v>
      </c>
      <c r="K32" s="3">
        <f t="shared" si="8"/>
        <v>331003.59999999992</v>
      </c>
      <c r="L32" s="94" t="s">
        <v>4</v>
      </c>
    </row>
    <row r="33" spans="1:12" ht="15.75" customHeight="1">
      <c r="A33" s="100"/>
      <c r="B33" s="125"/>
      <c r="C33" s="126"/>
      <c r="D33" s="127"/>
      <c r="E33" s="3"/>
      <c r="F33" s="3"/>
      <c r="G33" s="3">
        <f>G44+G46</f>
        <v>141570</v>
      </c>
      <c r="H33" s="3">
        <f>H44+H46</f>
        <v>133169.20000000001</v>
      </c>
      <c r="I33" s="3">
        <f>I44+I46</f>
        <v>33844.699999999997</v>
      </c>
      <c r="J33" s="3"/>
      <c r="K33" s="3">
        <f>K44+K46</f>
        <v>308583.90000000002</v>
      </c>
      <c r="L33" s="94" t="s">
        <v>33</v>
      </c>
    </row>
    <row r="34" spans="1:12" ht="15.75">
      <c r="A34" s="100"/>
      <c r="B34" s="128"/>
      <c r="C34" s="129"/>
      <c r="D34" s="130"/>
      <c r="E34" s="3">
        <f t="shared" ref="E34:F34" si="9">E36+E37+E39+E40+E42+E45+E47</f>
        <v>2492.1999999999998</v>
      </c>
      <c r="F34" s="3">
        <f t="shared" si="9"/>
        <v>2477</v>
      </c>
      <c r="G34" s="3">
        <f>G36+G37+G39+G40+G42+G45+G47</f>
        <v>2574</v>
      </c>
      <c r="H34" s="3">
        <f>H36+H37+H39+H40+H42+H45+H47+H49</f>
        <v>3116.7</v>
      </c>
      <c r="I34" s="3">
        <f>I36+I37+I39+I40+I42+I45+I47+I49+I51</f>
        <v>1759.8</v>
      </c>
      <c r="J34" s="3">
        <f t="shared" ref="J34:K34" si="10">J36+J37+J39+J40+J42+J45+J47+J49+J51</f>
        <v>10000</v>
      </c>
      <c r="K34" s="3">
        <f t="shared" si="10"/>
        <v>22419.699999999997</v>
      </c>
      <c r="L34" s="94" t="s">
        <v>5</v>
      </c>
    </row>
    <row r="35" spans="1:12" ht="15.75" customHeight="1">
      <c r="A35" s="109">
        <v>11</v>
      </c>
      <c r="B35" s="102" t="s">
        <v>56</v>
      </c>
      <c r="C35" s="113">
        <v>2015</v>
      </c>
      <c r="D35" s="115" t="s">
        <v>57</v>
      </c>
      <c r="E35" s="91">
        <f>E36+E37</f>
        <v>1799.6</v>
      </c>
      <c r="F35" s="91">
        <v>1797</v>
      </c>
      <c r="G35" s="91">
        <v>349.1</v>
      </c>
      <c r="H35" s="91"/>
      <c r="I35" s="91"/>
      <c r="J35" s="91"/>
      <c r="K35" s="91">
        <f>E35+F35+G35+H35+I35+J35</f>
        <v>3945.7</v>
      </c>
      <c r="L35" s="94" t="s">
        <v>4</v>
      </c>
    </row>
    <row r="36" spans="1:12" ht="55.5" customHeight="1">
      <c r="A36" s="110"/>
      <c r="B36" s="108"/>
      <c r="C36" s="114"/>
      <c r="D36" s="116"/>
      <c r="E36" s="95">
        <v>1380</v>
      </c>
      <c r="F36" s="91"/>
      <c r="G36" s="91"/>
      <c r="H36" s="91"/>
      <c r="I36" s="91"/>
      <c r="J36" s="91"/>
      <c r="K36" s="91">
        <f t="shared" ref="K36:K49" si="11">E36+F36+G36+H36+I36+J36</f>
        <v>1380</v>
      </c>
      <c r="L36" s="94" t="s">
        <v>5</v>
      </c>
    </row>
    <row r="37" spans="1:12" ht="49.5" customHeight="1">
      <c r="A37" s="111"/>
      <c r="B37" s="103"/>
      <c r="C37" s="94" t="s">
        <v>15</v>
      </c>
      <c r="D37" s="93" t="s">
        <v>6</v>
      </c>
      <c r="E37" s="95">
        <v>419.6</v>
      </c>
      <c r="F37" s="91">
        <v>1797</v>
      </c>
      <c r="G37" s="95">
        <v>349.1</v>
      </c>
      <c r="H37" s="91"/>
      <c r="I37" s="91"/>
      <c r="J37" s="91"/>
      <c r="K37" s="91">
        <f t="shared" si="11"/>
        <v>2565.6999999999998</v>
      </c>
      <c r="L37" s="94" t="s">
        <v>5</v>
      </c>
    </row>
    <row r="38" spans="1:12" ht="15.75" customHeight="1">
      <c r="A38" s="100">
        <v>12</v>
      </c>
      <c r="B38" s="101" t="s">
        <v>58</v>
      </c>
      <c r="C38" s="104" t="s">
        <v>67</v>
      </c>
      <c r="D38" s="4"/>
      <c r="E38" s="91"/>
      <c r="F38" s="91">
        <v>680</v>
      </c>
      <c r="G38" s="91">
        <f>G39+G40</f>
        <v>491.9</v>
      </c>
      <c r="H38" s="91"/>
      <c r="I38" s="91"/>
      <c r="J38" s="91"/>
      <c r="K38" s="91">
        <f t="shared" si="11"/>
        <v>1171.9000000000001</v>
      </c>
      <c r="L38" s="94" t="s">
        <v>4</v>
      </c>
    </row>
    <row r="39" spans="1:12" ht="15.75">
      <c r="A39" s="100"/>
      <c r="B39" s="101"/>
      <c r="C39" s="104"/>
      <c r="D39" s="68" t="s">
        <v>83</v>
      </c>
      <c r="E39" s="91"/>
      <c r="F39" s="91"/>
      <c r="G39" s="91">
        <v>491.9</v>
      </c>
      <c r="H39" s="91"/>
      <c r="I39" s="91"/>
      <c r="J39" s="91"/>
      <c r="K39" s="91">
        <f t="shared" si="11"/>
        <v>491.9</v>
      </c>
      <c r="L39" s="94" t="s">
        <v>5</v>
      </c>
    </row>
    <row r="40" spans="1:12" ht="51.75" customHeight="1">
      <c r="A40" s="100"/>
      <c r="B40" s="101"/>
      <c r="C40" s="104"/>
      <c r="D40" s="69" t="s">
        <v>6</v>
      </c>
      <c r="E40" s="91"/>
      <c r="F40" s="91">
        <v>680</v>
      </c>
      <c r="G40" s="95"/>
      <c r="H40" s="91"/>
      <c r="I40" s="91"/>
      <c r="J40" s="91"/>
      <c r="K40" s="91">
        <f t="shared" si="11"/>
        <v>680</v>
      </c>
      <c r="L40" s="94" t="s">
        <v>5</v>
      </c>
    </row>
    <row r="41" spans="1:12" ht="15.75">
      <c r="A41" s="100">
        <v>13</v>
      </c>
      <c r="B41" s="101" t="s">
        <v>25</v>
      </c>
      <c r="C41" s="104" t="s">
        <v>15</v>
      </c>
      <c r="D41" s="104" t="s">
        <v>6</v>
      </c>
      <c r="E41" s="91">
        <v>692.6</v>
      </c>
      <c r="F41" s="91"/>
      <c r="G41" s="91"/>
      <c r="H41" s="91">
        <v>738.2</v>
      </c>
      <c r="I41" s="91">
        <v>273.39999999999998</v>
      </c>
      <c r="J41" s="91"/>
      <c r="K41" s="91">
        <f t="shared" si="11"/>
        <v>1704.2000000000003</v>
      </c>
      <c r="L41" s="94" t="s">
        <v>4</v>
      </c>
    </row>
    <row r="42" spans="1:12" ht="53.25" customHeight="1">
      <c r="A42" s="100"/>
      <c r="B42" s="101"/>
      <c r="C42" s="104"/>
      <c r="D42" s="104"/>
      <c r="E42" s="91">
        <v>692.6</v>
      </c>
      <c r="F42" s="91"/>
      <c r="G42" s="91"/>
      <c r="H42" s="95">
        <v>738.2</v>
      </c>
      <c r="I42" s="91">
        <v>273.39999999999998</v>
      </c>
      <c r="J42" s="91"/>
      <c r="K42" s="91">
        <f t="shared" si="11"/>
        <v>1704.2000000000003</v>
      </c>
      <c r="L42" s="94" t="s">
        <v>5</v>
      </c>
    </row>
    <row r="43" spans="1:12" ht="15.75">
      <c r="A43" s="105">
        <v>14</v>
      </c>
      <c r="B43" s="102" t="s">
        <v>80</v>
      </c>
      <c r="C43" s="101" t="s">
        <v>89</v>
      </c>
      <c r="D43" s="70"/>
      <c r="E43" s="91"/>
      <c r="F43" s="91"/>
      <c r="G43" s="91">
        <f>G44+G45+G46+G47</f>
        <v>143303</v>
      </c>
      <c r="H43" s="91">
        <f>H44+H45+H46+H47</f>
        <v>135408.69999999998</v>
      </c>
      <c r="I43" s="91">
        <f>I44+I45+I46+I47</f>
        <v>34485.1</v>
      </c>
      <c r="J43" s="91">
        <f>J44+J45+J46+J47</f>
        <v>10000</v>
      </c>
      <c r="K43" s="91">
        <f t="shared" si="11"/>
        <v>323196.79999999993</v>
      </c>
      <c r="L43" s="94" t="s">
        <v>4</v>
      </c>
    </row>
    <row r="44" spans="1:12" ht="15.75">
      <c r="A44" s="106"/>
      <c r="B44" s="108"/>
      <c r="C44" s="101"/>
      <c r="D44" s="71" t="s">
        <v>74</v>
      </c>
      <c r="E44" s="91"/>
      <c r="F44" s="91"/>
      <c r="G44" s="95">
        <v>49500</v>
      </c>
      <c r="H44" s="95">
        <v>89057.2</v>
      </c>
      <c r="I44" s="91">
        <v>33844.699999999997</v>
      </c>
      <c r="J44" s="91"/>
      <c r="K44" s="91">
        <f t="shared" si="11"/>
        <v>172401.90000000002</v>
      </c>
      <c r="L44" s="94" t="s">
        <v>33</v>
      </c>
    </row>
    <row r="45" spans="1:12" ht="35.25" customHeight="1">
      <c r="A45" s="106"/>
      <c r="B45" s="108"/>
      <c r="C45" s="101"/>
      <c r="D45" s="71"/>
      <c r="E45" s="91"/>
      <c r="F45" s="91"/>
      <c r="G45" s="95">
        <v>933</v>
      </c>
      <c r="H45" s="95">
        <v>1550.2</v>
      </c>
      <c r="I45" s="91">
        <v>640.4</v>
      </c>
      <c r="J45" s="91"/>
      <c r="K45" s="91">
        <f t="shared" si="11"/>
        <v>3123.6</v>
      </c>
      <c r="L45" s="94" t="s">
        <v>5</v>
      </c>
    </row>
    <row r="46" spans="1:12" ht="15.75" customHeight="1">
      <c r="A46" s="106"/>
      <c r="B46" s="108"/>
      <c r="C46" s="101"/>
      <c r="D46" s="142" t="s">
        <v>6</v>
      </c>
      <c r="E46" s="91"/>
      <c r="F46" s="91"/>
      <c r="G46" s="95">
        <v>92070</v>
      </c>
      <c r="H46" s="95">
        <v>44112</v>
      </c>
      <c r="I46" s="91"/>
      <c r="J46" s="91"/>
      <c r="K46" s="91">
        <f t="shared" si="11"/>
        <v>136182</v>
      </c>
      <c r="L46" s="94" t="s">
        <v>33</v>
      </c>
    </row>
    <row r="47" spans="1:12" ht="102" customHeight="1">
      <c r="A47" s="107"/>
      <c r="B47" s="103"/>
      <c r="C47" s="101"/>
      <c r="D47" s="142"/>
      <c r="E47" s="91"/>
      <c r="F47" s="91"/>
      <c r="G47" s="95">
        <v>800</v>
      </c>
      <c r="H47" s="95">
        <v>689.3</v>
      </c>
      <c r="I47" s="91"/>
      <c r="J47" s="91">
        <v>10000</v>
      </c>
      <c r="K47" s="91">
        <f t="shared" si="11"/>
        <v>11489.3</v>
      </c>
      <c r="L47" s="94" t="s">
        <v>5</v>
      </c>
    </row>
    <row r="48" spans="1:12" ht="15.75">
      <c r="A48" s="100">
        <v>15</v>
      </c>
      <c r="B48" s="101" t="s">
        <v>91</v>
      </c>
      <c r="C48" s="104" t="s">
        <v>78</v>
      </c>
      <c r="D48" s="104" t="s">
        <v>6</v>
      </c>
      <c r="E48" s="91"/>
      <c r="F48" s="91"/>
      <c r="G48" s="91"/>
      <c r="H48" s="91">
        <v>139</v>
      </c>
      <c r="I48" s="91">
        <v>546</v>
      </c>
      <c r="J48" s="91"/>
      <c r="K48" s="91">
        <f t="shared" si="11"/>
        <v>685</v>
      </c>
      <c r="L48" s="94" t="s">
        <v>4</v>
      </c>
    </row>
    <row r="49" spans="1:12" ht="51.75" customHeight="1">
      <c r="A49" s="100"/>
      <c r="B49" s="101"/>
      <c r="C49" s="104"/>
      <c r="D49" s="104"/>
      <c r="E49" s="91"/>
      <c r="F49" s="91"/>
      <c r="G49" s="91"/>
      <c r="H49" s="95">
        <v>139</v>
      </c>
      <c r="I49" s="91">
        <v>546</v>
      </c>
      <c r="J49" s="91"/>
      <c r="K49" s="91">
        <f t="shared" si="11"/>
        <v>685</v>
      </c>
      <c r="L49" s="94" t="s">
        <v>5</v>
      </c>
    </row>
    <row r="50" spans="1:12" ht="15.75">
      <c r="A50" s="100">
        <v>16</v>
      </c>
      <c r="B50" s="101" t="s">
        <v>92</v>
      </c>
      <c r="C50" s="104" t="s">
        <v>78</v>
      </c>
      <c r="D50" s="104" t="s">
        <v>6</v>
      </c>
      <c r="E50" s="91"/>
      <c r="F50" s="91"/>
      <c r="G50" s="91"/>
      <c r="H50" s="91"/>
      <c r="I50" s="91">
        <v>300</v>
      </c>
      <c r="J50" s="91"/>
      <c r="K50" s="91">
        <f t="shared" ref="K50:K51" si="12">E50+F50+G50+H50+I50+J50</f>
        <v>300</v>
      </c>
      <c r="L50" s="94" t="s">
        <v>4</v>
      </c>
    </row>
    <row r="51" spans="1:12" ht="51.75" customHeight="1">
      <c r="A51" s="100"/>
      <c r="B51" s="101"/>
      <c r="C51" s="104"/>
      <c r="D51" s="104"/>
      <c r="E51" s="91"/>
      <c r="F51" s="91"/>
      <c r="G51" s="91"/>
      <c r="H51" s="95"/>
      <c r="I51" s="91">
        <v>300</v>
      </c>
      <c r="J51" s="91"/>
      <c r="K51" s="91">
        <f t="shared" si="12"/>
        <v>300</v>
      </c>
      <c r="L51" s="94" t="s">
        <v>5</v>
      </c>
    </row>
    <row r="52" spans="1:12" ht="60" customHeight="1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1:12" ht="15.75" customHeight="1">
      <c r="A53" s="120">
        <v>17</v>
      </c>
      <c r="B53" s="143" t="s">
        <v>28</v>
      </c>
      <c r="C53" s="143"/>
      <c r="D53" s="143"/>
      <c r="E53" s="91"/>
      <c r="F53" s="91"/>
      <c r="G53" s="91"/>
      <c r="H53" s="91"/>
      <c r="I53" s="91">
        <f t="shared" ref="I53:J54" si="13">I56</f>
        <v>0</v>
      </c>
      <c r="J53" s="91">
        <f t="shared" si="13"/>
        <v>61000</v>
      </c>
      <c r="K53" s="91">
        <f>K56</f>
        <v>61000</v>
      </c>
      <c r="L53" s="94" t="s">
        <v>4</v>
      </c>
    </row>
    <row r="54" spans="1:12" ht="15.75">
      <c r="A54" s="120"/>
      <c r="B54" s="143"/>
      <c r="C54" s="143"/>
      <c r="D54" s="143"/>
      <c r="E54" s="91"/>
      <c r="F54" s="91"/>
      <c r="G54" s="91"/>
      <c r="H54" s="91"/>
      <c r="I54" s="91">
        <f t="shared" si="13"/>
        <v>0</v>
      </c>
      <c r="J54" s="91">
        <f t="shared" si="13"/>
        <v>31000</v>
      </c>
      <c r="K54" s="91">
        <f>K57</f>
        <v>31000</v>
      </c>
      <c r="L54" s="94" t="s">
        <v>5</v>
      </c>
    </row>
    <row r="55" spans="1:12" ht="48" customHeight="1">
      <c r="A55" s="120"/>
      <c r="B55" s="143"/>
      <c r="C55" s="143"/>
      <c r="D55" s="143"/>
      <c r="E55" s="91"/>
      <c r="F55" s="91"/>
      <c r="G55" s="91"/>
      <c r="H55" s="91"/>
      <c r="I55" s="91"/>
      <c r="J55" s="91">
        <f>J58</f>
        <v>30000</v>
      </c>
      <c r="K55" s="91">
        <f>K58</f>
        <v>30000</v>
      </c>
      <c r="L55" s="94" t="s">
        <v>29</v>
      </c>
    </row>
    <row r="56" spans="1:12" ht="15.75" customHeight="1">
      <c r="A56" s="109">
        <v>18</v>
      </c>
      <c r="B56" s="122" t="s">
        <v>43</v>
      </c>
      <c r="C56" s="123"/>
      <c r="D56" s="124"/>
      <c r="E56" s="91"/>
      <c r="F56" s="91"/>
      <c r="G56" s="91"/>
      <c r="H56" s="91"/>
      <c r="I56" s="91">
        <f t="shared" ref="I56:K57" si="14">I59+I61</f>
        <v>0</v>
      </c>
      <c r="J56" s="91">
        <f t="shared" si="14"/>
        <v>61000</v>
      </c>
      <c r="K56" s="91">
        <f t="shared" si="14"/>
        <v>61000</v>
      </c>
      <c r="L56" s="94" t="s">
        <v>4</v>
      </c>
    </row>
    <row r="57" spans="1:12" ht="15.75">
      <c r="A57" s="110"/>
      <c r="B57" s="125"/>
      <c r="C57" s="126"/>
      <c r="D57" s="127"/>
      <c r="E57" s="91"/>
      <c r="F57" s="91"/>
      <c r="G57" s="91"/>
      <c r="H57" s="91"/>
      <c r="I57" s="91">
        <f t="shared" si="14"/>
        <v>0</v>
      </c>
      <c r="J57" s="91">
        <f t="shared" si="14"/>
        <v>31000</v>
      </c>
      <c r="K57" s="91">
        <f t="shared" si="14"/>
        <v>31000</v>
      </c>
      <c r="L57" s="94" t="s">
        <v>5</v>
      </c>
    </row>
    <row r="58" spans="1:12" ht="31.5">
      <c r="A58" s="111"/>
      <c r="B58" s="128"/>
      <c r="C58" s="129"/>
      <c r="D58" s="130"/>
      <c r="E58" s="91"/>
      <c r="F58" s="91"/>
      <c r="G58" s="91"/>
      <c r="H58" s="91"/>
      <c r="I58" s="91"/>
      <c r="J58" s="91">
        <f>J63</f>
        <v>30000</v>
      </c>
      <c r="K58" s="91">
        <f>K63</f>
        <v>30000</v>
      </c>
      <c r="L58" s="94" t="s">
        <v>29</v>
      </c>
    </row>
    <row r="59" spans="1:12" ht="15.75">
      <c r="A59" s="100">
        <v>19</v>
      </c>
      <c r="B59" s="101" t="s">
        <v>30</v>
      </c>
      <c r="C59" s="102" t="s">
        <v>86</v>
      </c>
      <c r="D59" s="104" t="s">
        <v>6</v>
      </c>
      <c r="E59" s="91"/>
      <c r="F59" s="91"/>
      <c r="G59" s="91"/>
      <c r="H59" s="91"/>
      <c r="I59" s="91"/>
      <c r="J59" s="91">
        <v>1000</v>
      </c>
      <c r="K59" s="91">
        <f t="shared" ref="K59:K63" si="15">E59+F59+G59+H59+I59+J59</f>
        <v>1000</v>
      </c>
      <c r="L59" s="94" t="s">
        <v>4</v>
      </c>
    </row>
    <row r="60" spans="1:12" ht="99" customHeight="1">
      <c r="A60" s="100"/>
      <c r="B60" s="101"/>
      <c r="C60" s="103"/>
      <c r="D60" s="104"/>
      <c r="E60" s="91"/>
      <c r="F60" s="91"/>
      <c r="G60" s="91"/>
      <c r="H60" s="91"/>
      <c r="I60" s="91"/>
      <c r="J60" s="91">
        <v>1000</v>
      </c>
      <c r="K60" s="91">
        <f t="shared" si="15"/>
        <v>1000</v>
      </c>
      <c r="L60" s="94" t="s">
        <v>5</v>
      </c>
    </row>
    <row r="61" spans="1:12" ht="15.75">
      <c r="A61" s="100">
        <v>20</v>
      </c>
      <c r="B61" s="101" t="s">
        <v>31</v>
      </c>
      <c r="C61" s="102" t="s">
        <v>86</v>
      </c>
      <c r="D61" s="104" t="s">
        <v>6</v>
      </c>
      <c r="E61" s="91"/>
      <c r="F61" s="91"/>
      <c r="G61" s="95"/>
      <c r="H61" s="95"/>
      <c r="I61" s="95"/>
      <c r="J61" s="95">
        <v>60000</v>
      </c>
      <c r="K61" s="91">
        <f t="shared" si="15"/>
        <v>60000</v>
      </c>
      <c r="L61" s="94" t="s">
        <v>4</v>
      </c>
    </row>
    <row r="62" spans="1:12" ht="15.75">
      <c r="A62" s="100"/>
      <c r="B62" s="101"/>
      <c r="C62" s="108"/>
      <c r="D62" s="104"/>
      <c r="E62" s="91"/>
      <c r="F62" s="91"/>
      <c r="G62" s="95"/>
      <c r="H62" s="95"/>
      <c r="I62" s="95"/>
      <c r="J62" s="95">
        <v>30000</v>
      </c>
      <c r="K62" s="91">
        <f t="shared" si="15"/>
        <v>30000</v>
      </c>
      <c r="L62" s="94" t="s">
        <v>5</v>
      </c>
    </row>
    <row r="63" spans="1:12" ht="35.25" customHeight="1">
      <c r="A63" s="100"/>
      <c r="B63" s="101"/>
      <c r="C63" s="103"/>
      <c r="D63" s="104"/>
      <c r="E63" s="91"/>
      <c r="F63" s="91"/>
      <c r="G63" s="95"/>
      <c r="H63" s="95"/>
      <c r="I63" s="95"/>
      <c r="J63" s="95">
        <v>30000</v>
      </c>
      <c r="K63" s="91">
        <f t="shared" si="15"/>
        <v>30000</v>
      </c>
      <c r="L63" s="94" t="s">
        <v>29</v>
      </c>
    </row>
    <row r="64" spans="1:12" ht="15.75" customHeight="1">
      <c r="A64" s="100">
        <v>21</v>
      </c>
      <c r="B64" s="131" t="s">
        <v>40</v>
      </c>
      <c r="C64" s="132"/>
      <c r="D64" s="133"/>
      <c r="E64" s="91"/>
      <c r="F64" s="91"/>
      <c r="G64" s="91"/>
      <c r="H64" s="91"/>
      <c r="I64" s="91">
        <f t="shared" ref="I64:K65" si="16">I66</f>
        <v>0</v>
      </c>
      <c r="J64" s="91">
        <f t="shared" si="16"/>
        <v>6000</v>
      </c>
      <c r="K64" s="91">
        <f t="shared" si="16"/>
        <v>6000</v>
      </c>
      <c r="L64" s="94" t="s">
        <v>4</v>
      </c>
    </row>
    <row r="65" spans="1:12" ht="32.25" customHeight="1">
      <c r="A65" s="100"/>
      <c r="B65" s="134"/>
      <c r="C65" s="135"/>
      <c r="D65" s="136"/>
      <c r="E65" s="91"/>
      <c r="F65" s="91"/>
      <c r="G65" s="91"/>
      <c r="H65" s="91"/>
      <c r="I65" s="91">
        <f t="shared" si="16"/>
        <v>0</v>
      </c>
      <c r="J65" s="91">
        <f t="shared" si="16"/>
        <v>6000</v>
      </c>
      <c r="K65" s="91">
        <f t="shared" si="16"/>
        <v>6000</v>
      </c>
      <c r="L65" s="94" t="s">
        <v>5</v>
      </c>
    </row>
    <row r="66" spans="1:12" ht="15.75" customHeight="1">
      <c r="A66" s="100">
        <v>22</v>
      </c>
      <c r="B66" s="131" t="s">
        <v>42</v>
      </c>
      <c r="C66" s="132"/>
      <c r="D66" s="133"/>
      <c r="E66" s="91"/>
      <c r="F66" s="91"/>
      <c r="G66" s="91"/>
      <c r="H66" s="91"/>
      <c r="I66" s="91">
        <f t="shared" ref="I66:K67" si="17">I68+I70</f>
        <v>0</v>
      </c>
      <c r="J66" s="91">
        <f t="shared" si="17"/>
        <v>6000</v>
      </c>
      <c r="K66" s="91">
        <f t="shared" si="17"/>
        <v>6000</v>
      </c>
      <c r="L66" s="94" t="s">
        <v>4</v>
      </c>
    </row>
    <row r="67" spans="1:12" ht="98.25" customHeight="1">
      <c r="A67" s="100"/>
      <c r="B67" s="134"/>
      <c r="C67" s="135"/>
      <c r="D67" s="136"/>
      <c r="E67" s="91"/>
      <c r="F67" s="91"/>
      <c r="G67" s="91"/>
      <c r="H67" s="91"/>
      <c r="I67" s="91">
        <f t="shared" si="17"/>
        <v>0</v>
      </c>
      <c r="J67" s="91">
        <f t="shared" si="17"/>
        <v>6000</v>
      </c>
      <c r="K67" s="91">
        <f t="shared" si="17"/>
        <v>6000</v>
      </c>
      <c r="L67" s="94" t="s">
        <v>5</v>
      </c>
    </row>
    <row r="68" spans="1:12" ht="15.75">
      <c r="A68" s="100">
        <v>23</v>
      </c>
      <c r="B68" s="101" t="s">
        <v>41</v>
      </c>
      <c r="C68" s="102" t="s">
        <v>86</v>
      </c>
      <c r="D68" s="104" t="s">
        <v>6</v>
      </c>
      <c r="E68" s="91"/>
      <c r="F68" s="91"/>
      <c r="G68" s="91"/>
      <c r="H68" s="91"/>
      <c r="I68" s="91"/>
      <c r="J68" s="91">
        <v>3000</v>
      </c>
      <c r="K68" s="91">
        <f t="shared" ref="K68:K71" si="18">E68+F68+G68+H68+I68+J68</f>
        <v>3000</v>
      </c>
      <c r="L68" s="94" t="s">
        <v>4</v>
      </c>
    </row>
    <row r="69" spans="1:12" ht="84" customHeight="1">
      <c r="A69" s="100"/>
      <c r="B69" s="101"/>
      <c r="C69" s="103"/>
      <c r="D69" s="104"/>
      <c r="E69" s="91"/>
      <c r="F69" s="91"/>
      <c r="G69" s="91"/>
      <c r="H69" s="91"/>
      <c r="I69" s="91"/>
      <c r="J69" s="91">
        <v>3000</v>
      </c>
      <c r="K69" s="91">
        <f t="shared" si="18"/>
        <v>3000</v>
      </c>
      <c r="L69" s="94" t="s">
        <v>5</v>
      </c>
    </row>
    <row r="70" spans="1:12" ht="15.75">
      <c r="A70" s="100">
        <v>24</v>
      </c>
      <c r="B70" s="101" t="s">
        <v>68</v>
      </c>
      <c r="C70" s="102" t="s">
        <v>86</v>
      </c>
      <c r="D70" s="104" t="s">
        <v>6</v>
      </c>
      <c r="E70" s="91"/>
      <c r="F70" s="95"/>
      <c r="G70" s="91"/>
      <c r="H70" s="91"/>
      <c r="I70" s="91"/>
      <c r="J70" s="91">
        <v>3000</v>
      </c>
      <c r="K70" s="91">
        <f t="shared" si="18"/>
        <v>3000</v>
      </c>
      <c r="L70" s="94" t="s">
        <v>4</v>
      </c>
    </row>
    <row r="71" spans="1:12" ht="132" customHeight="1">
      <c r="A71" s="100"/>
      <c r="B71" s="101"/>
      <c r="C71" s="103"/>
      <c r="D71" s="104"/>
      <c r="E71" s="91"/>
      <c r="F71" s="95"/>
      <c r="G71" s="91"/>
      <c r="H71" s="91"/>
      <c r="I71" s="91"/>
      <c r="J71" s="91">
        <v>3000</v>
      </c>
      <c r="K71" s="91">
        <f t="shared" si="18"/>
        <v>3000</v>
      </c>
      <c r="L71" s="94" t="s">
        <v>5</v>
      </c>
    </row>
    <row r="72" spans="1:12" ht="15.75" customHeight="1">
      <c r="A72" s="100">
        <v>25</v>
      </c>
      <c r="B72" s="131" t="s">
        <v>36</v>
      </c>
      <c r="C72" s="132"/>
      <c r="D72" s="133"/>
      <c r="E72" s="11">
        <f t="shared" ref="E72:K72" si="19">E76+E85</f>
        <v>33578.6</v>
      </c>
      <c r="F72" s="11">
        <f t="shared" si="19"/>
        <v>2749.7</v>
      </c>
      <c r="G72" s="12">
        <f t="shared" si="19"/>
        <v>510</v>
      </c>
      <c r="H72" s="12">
        <f t="shared" si="19"/>
        <v>1450.4</v>
      </c>
      <c r="I72" s="12">
        <f t="shared" si="19"/>
        <v>2915.8</v>
      </c>
      <c r="J72" s="12">
        <f t="shared" si="19"/>
        <v>13000</v>
      </c>
      <c r="K72" s="11">
        <f t="shared" si="19"/>
        <v>54204.5</v>
      </c>
      <c r="L72" s="94" t="s">
        <v>4</v>
      </c>
    </row>
    <row r="73" spans="1:12" ht="15.75">
      <c r="A73" s="100"/>
      <c r="B73" s="137"/>
      <c r="C73" s="138"/>
      <c r="D73" s="139"/>
      <c r="E73" s="95">
        <f>E86</f>
        <v>20593.5</v>
      </c>
      <c r="F73" s="12"/>
      <c r="G73" s="12"/>
      <c r="H73" s="12"/>
      <c r="I73" s="12"/>
      <c r="J73" s="12"/>
      <c r="K73" s="95">
        <f>K86</f>
        <v>20593.5</v>
      </c>
      <c r="L73" s="94" t="s">
        <v>34</v>
      </c>
    </row>
    <row r="74" spans="1:12" ht="15.75">
      <c r="A74" s="100"/>
      <c r="B74" s="137"/>
      <c r="C74" s="138"/>
      <c r="D74" s="139"/>
      <c r="E74" s="11">
        <f>E87</f>
        <v>6321.7</v>
      </c>
      <c r="F74" s="12"/>
      <c r="G74" s="12"/>
      <c r="H74" s="12"/>
      <c r="I74" s="11">
        <f>I87</f>
        <v>2039.2</v>
      </c>
      <c r="J74" s="12"/>
      <c r="K74" s="13">
        <f>K87</f>
        <v>8360.9</v>
      </c>
      <c r="L74" s="94" t="s">
        <v>33</v>
      </c>
    </row>
    <row r="75" spans="1:12" ht="15.75">
      <c r="A75" s="100"/>
      <c r="B75" s="134"/>
      <c r="C75" s="135"/>
      <c r="D75" s="136"/>
      <c r="E75" s="11">
        <f>E77+E88</f>
        <v>6663.4</v>
      </c>
      <c r="F75" s="11">
        <f t="shared" ref="F75:K75" si="20">F77+F88</f>
        <v>2749.7</v>
      </c>
      <c r="G75" s="12">
        <f t="shared" si="20"/>
        <v>510</v>
      </c>
      <c r="H75" s="12">
        <f t="shared" si="20"/>
        <v>1450.4</v>
      </c>
      <c r="I75" s="12">
        <f>I77+I88</f>
        <v>876.6</v>
      </c>
      <c r="J75" s="12">
        <f t="shared" si="20"/>
        <v>13000</v>
      </c>
      <c r="K75" s="13">
        <f t="shared" si="20"/>
        <v>25250.1</v>
      </c>
      <c r="L75" s="94" t="s">
        <v>5</v>
      </c>
    </row>
    <row r="76" spans="1:12" ht="15.75" customHeight="1">
      <c r="A76" s="100">
        <v>26</v>
      </c>
      <c r="B76" s="131" t="s">
        <v>46</v>
      </c>
      <c r="C76" s="132"/>
      <c r="D76" s="133"/>
      <c r="E76" s="95">
        <f t="shared" ref="E76:K76" si="21">E78+E80+E83</f>
        <v>225</v>
      </c>
      <c r="F76" s="95">
        <f t="shared" si="21"/>
        <v>450</v>
      </c>
      <c r="G76" s="95">
        <f t="shared" si="21"/>
        <v>510</v>
      </c>
      <c r="H76" s="95">
        <f t="shared" si="21"/>
        <v>602.5</v>
      </c>
      <c r="I76" s="95">
        <f t="shared" si="21"/>
        <v>620</v>
      </c>
      <c r="J76" s="95">
        <f t="shared" si="21"/>
        <v>8000</v>
      </c>
      <c r="K76" s="95">
        <f t="shared" si="21"/>
        <v>10407.5</v>
      </c>
      <c r="L76" s="94" t="s">
        <v>4</v>
      </c>
    </row>
    <row r="77" spans="1:12" ht="15.75">
      <c r="A77" s="100"/>
      <c r="B77" s="134"/>
      <c r="C77" s="135"/>
      <c r="D77" s="136"/>
      <c r="E77" s="95">
        <f>E79+E81+E82+E84</f>
        <v>225</v>
      </c>
      <c r="F77" s="95">
        <f t="shared" ref="F77:K77" si="22">F79+F81+F82+F84</f>
        <v>450</v>
      </c>
      <c r="G77" s="95">
        <f t="shared" si="22"/>
        <v>510</v>
      </c>
      <c r="H77" s="95">
        <f t="shared" si="22"/>
        <v>602.5</v>
      </c>
      <c r="I77" s="95">
        <f t="shared" si="22"/>
        <v>620</v>
      </c>
      <c r="J77" s="95">
        <f t="shared" si="22"/>
        <v>8000</v>
      </c>
      <c r="K77" s="95">
        <f t="shared" si="22"/>
        <v>10407.5</v>
      </c>
      <c r="L77" s="94" t="s">
        <v>5</v>
      </c>
    </row>
    <row r="78" spans="1:12" ht="15.75" customHeight="1">
      <c r="A78" s="100">
        <v>27</v>
      </c>
      <c r="B78" s="101" t="s">
        <v>70</v>
      </c>
      <c r="C78" s="102" t="s">
        <v>15</v>
      </c>
      <c r="D78" s="102" t="s">
        <v>74</v>
      </c>
      <c r="E78" s="95">
        <v>100</v>
      </c>
      <c r="F78" s="95">
        <v>350</v>
      </c>
      <c r="G78" s="95">
        <v>510</v>
      </c>
      <c r="H78" s="95">
        <v>500</v>
      </c>
      <c r="I78" s="95">
        <v>500</v>
      </c>
      <c r="J78" s="95">
        <v>5000</v>
      </c>
      <c r="K78" s="91">
        <f t="shared" ref="K78:K84" si="23">E78+F78+G78+H78+I78+J78</f>
        <v>6960</v>
      </c>
      <c r="L78" s="94" t="s">
        <v>4</v>
      </c>
    </row>
    <row r="79" spans="1:12" ht="66.75" customHeight="1">
      <c r="A79" s="100"/>
      <c r="B79" s="101"/>
      <c r="C79" s="108"/>
      <c r="D79" s="103"/>
      <c r="E79" s="95">
        <v>100</v>
      </c>
      <c r="F79" s="95">
        <v>350</v>
      </c>
      <c r="G79" s="95">
        <v>510</v>
      </c>
      <c r="H79" s="95">
        <v>500</v>
      </c>
      <c r="I79" s="95">
        <v>500</v>
      </c>
      <c r="J79" s="95">
        <v>5000</v>
      </c>
      <c r="K79" s="91">
        <f t="shared" si="23"/>
        <v>6960</v>
      </c>
      <c r="L79" s="94" t="s">
        <v>5</v>
      </c>
    </row>
    <row r="80" spans="1:12" ht="15.75" customHeight="1">
      <c r="A80" s="109">
        <v>28</v>
      </c>
      <c r="B80" s="102" t="s">
        <v>47</v>
      </c>
      <c r="C80" s="102" t="s">
        <v>15</v>
      </c>
      <c r="D80" s="140" t="s">
        <v>32</v>
      </c>
      <c r="E80" s="95">
        <v>100</v>
      </c>
      <c r="F80" s="95">
        <v>100</v>
      </c>
      <c r="G80" s="95"/>
      <c r="H80" s="95">
        <v>102.5</v>
      </c>
      <c r="I80" s="95">
        <v>100</v>
      </c>
      <c r="J80" s="95">
        <v>3000</v>
      </c>
      <c r="K80" s="91">
        <f t="shared" si="23"/>
        <v>3402.5</v>
      </c>
      <c r="L80" s="94" t="s">
        <v>4</v>
      </c>
    </row>
    <row r="81" spans="1:12" ht="47.25" customHeight="1">
      <c r="A81" s="110"/>
      <c r="B81" s="108"/>
      <c r="C81" s="108"/>
      <c r="D81" s="141"/>
      <c r="E81" s="95">
        <v>100</v>
      </c>
      <c r="F81" s="95">
        <v>100</v>
      </c>
      <c r="G81" s="95"/>
      <c r="H81" s="95"/>
      <c r="I81" s="95"/>
      <c r="J81" s="95"/>
      <c r="K81" s="91">
        <f t="shared" si="23"/>
        <v>200</v>
      </c>
      <c r="L81" s="94" t="s">
        <v>5</v>
      </c>
    </row>
    <row r="82" spans="1:12" ht="47.25" customHeight="1">
      <c r="A82" s="111"/>
      <c r="B82" s="103"/>
      <c r="C82" s="103"/>
      <c r="D82" s="93" t="s">
        <v>6</v>
      </c>
      <c r="E82" s="95"/>
      <c r="F82" s="95"/>
      <c r="G82" s="95"/>
      <c r="H82" s="95">
        <v>102.5</v>
      </c>
      <c r="I82" s="95">
        <v>100</v>
      </c>
      <c r="J82" s="95">
        <v>3000</v>
      </c>
      <c r="K82" s="91">
        <f t="shared" si="23"/>
        <v>3202.5</v>
      </c>
      <c r="L82" s="94" t="s">
        <v>5</v>
      </c>
    </row>
    <row r="83" spans="1:12" ht="15.75">
      <c r="A83" s="100">
        <v>29</v>
      </c>
      <c r="B83" s="101" t="s">
        <v>48</v>
      </c>
      <c r="C83" s="104" t="s">
        <v>15</v>
      </c>
      <c r="D83" s="104" t="s">
        <v>6</v>
      </c>
      <c r="E83" s="95">
        <v>25</v>
      </c>
      <c r="F83" s="95"/>
      <c r="G83" s="95"/>
      <c r="H83" s="95"/>
      <c r="I83" s="95">
        <v>20</v>
      </c>
      <c r="J83" s="95"/>
      <c r="K83" s="91">
        <f t="shared" si="23"/>
        <v>45</v>
      </c>
      <c r="L83" s="94" t="s">
        <v>4</v>
      </c>
    </row>
    <row r="84" spans="1:12" ht="63" customHeight="1">
      <c r="A84" s="100"/>
      <c r="B84" s="101"/>
      <c r="C84" s="104"/>
      <c r="D84" s="104"/>
      <c r="E84" s="95">
        <v>25</v>
      </c>
      <c r="F84" s="95"/>
      <c r="G84" s="95"/>
      <c r="H84" s="95"/>
      <c r="I84" s="95">
        <v>20</v>
      </c>
      <c r="J84" s="95"/>
      <c r="K84" s="91">
        <f t="shared" si="23"/>
        <v>45</v>
      </c>
      <c r="L84" s="94" t="s">
        <v>5</v>
      </c>
    </row>
    <row r="85" spans="1:12" ht="15.75" customHeight="1">
      <c r="A85" s="100">
        <v>30</v>
      </c>
      <c r="B85" s="131" t="s">
        <v>37</v>
      </c>
      <c r="C85" s="132"/>
      <c r="D85" s="133"/>
      <c r="E85" s="11">
        <f>E89+E95</f>
        <v>33353.599999999999</v>
      </c>
      <c r="F85" s="11">
        <f>F89+F95</f>
        <v>2299.6999999999998</v>
      </c>
      <c r="G85" s="11"/>
      <c r="H85" s="12">
        <f>H89+H95</f>
        <v>847.9</v>
      </c>
      <c r="I85" s="11">
        <f>I89+I95</f>
        <v>2295.8000000000002</v>
      </c>
      <c r="J85" s="12">
        <f>J89+J95</f>
        <v>5000</v>
      </c>
      <c r="K85" s="11">
        <f>K89+K95</f>
        <v>43797</v>
      </c>
      <c r="L85" s="94" t="s">
        <v>4</v>
      </c>
    </row>
    <row r="86" spans="1:12" ht="15.75">
      <c r="A86" s="100"/>
      <c r="B86" s="137"/>
      <c r="C86" s="138"/>
      <c r="D86" s="139"/>
      <c r="E86" s="95">
        <f>E90</f>
        <v>20593.5</v>
      </c>
      <c r="F86" s="95">
        <f>F90</f>
        <v>0</v>
      </c>
      <c r="G86" s="95"/>
      <c r="H86" s="12"/>
      <c r="I86" s="12"/>
      <c r="J86" s="12"/>
      <c r="K86" s="95">
        <f>K90</f>
        <v>20593.5</v>
      </c>
      <c r="L86" s="94" t="s">
        <v>82</v>
      </c>
    </row>
    <row r="87" spans="1:12" ht="15.75">
      <c r="A87" s="100"/>
      <c r="B87" s="137"/>
      <c r="C87" s="138"/>
      <c r="D87" s="139"/>
      <c r="E87" s="11">
        <f t="shared" ref="E87:H87" si="24">E91+E93</f>
        <v>6321.7</v>
      </c>
      <c r="F87" s="11">
        <f t="shared" si="24"/>
        <v>0</v>
      </c>
      <c r="G87" s="11">
        <f t="shared" si="24"/>
        <v>0</v>
      </c>
      <c r="H87" s="11">
        <f t="shared" si="24"/>
        <v>0</v>
      </c>
      <c r="I87" s="11">
        <f>I91+I93</f>
        <v>2039.2</v>
      </c>
      <c r="J87" s="11">
        <f t="shared" ref="J87:K87" si="25">J91+J93</f>
        <v>0</v>
      </c>
      <c r="K87" s="11">
        <f t="shared" si="25"/>
        <v>8360.9</v>
      </c>
      <c r="L87" s="94" t="s">
        <v>33</v>
      </c>
    </row>
    <row r="88" spans="1:12" ht="24.75" customHeight="1">
      <c r="A88" s="100"/>
      <c r="B88" s="134"/>
      <c r="C88" s="135"/>
      <c r="D88" s="136"/>
      <c r="E88" s="11">
        <f>E92+E94+E96</f>
        <v>6438.4</v>
      </c>
      <c r="F88" s="11">
        <f>F92+F94+F96</f>
        <v>2299.6999999999998</v>
      </c>
      <c r="G88" s="13"/>
      <c r="H88" s="11">
        <f>H92+H94+H96</f>
        <v>847.9</v>
      </c>
      <c r="I88" s="11">
        <f>I92+I94+I96</f>
        <v>256.60000000000002</v>
      </c>
      <c r="J88" s="11">
        <f>J92+J94+J96</f>
        <v>5000</v>
      </c>
      <c r="K88" s="11">
        <f>K92+K94+K96</f>
        <v>14842.599999999999</v>
      </c>
      <c r="L88" s="94" t="s">
        <v>5</v>
      </c>
    </row>
    <row r="89" spans="1:12" ht="15.75" customHeight="1">
      <c r="A89" s="100">
        <v>31</v>
      </c>
      <c r="B89" s="101" t="s">
        <v>90</v>
      </c>
      <c r="C89" s="102" t="s">
        <v>35</v>
      </c>
      <c r="D89" s="43"/>
      <c r="E89" s="28">
        <f>E90+E91+E92+E93+E94</f>
        <v>33269.599999999999</v>
      </c>
      <c r="F89" s="28">
        <f t="shared" ref="F89:J89" si="26">F90+F91+F92+F93+F94</f>
        <v>2124.6999999999998</v>
      </c>
      <c r="G89" s="28">
        <f t="shared" si="26"/>
        <v>0</v>
      </c>
      <c r="H89" s="28">
        <f t="shared" si="26"/>
        <v>817.9</v>
      </c>
      <c r="I89" s="28">
        <f t="shared" si="26"/>
        <v>2265.8000000000002</v>
      </c>
      <c r="J89" s="28">
        <f t="shared" si="26"/>
        <v>5000</v>
      </c>
      <c r="K89" s="10">
        <f>E89+F89+G89+H89+I89+J89</f>
        <v>43478</v>
      </c>
      <c r="L89" s="94" t="s">
        <v>4</v>
      </c>
    </row>
    <row r="90" spans="1:12" ht="15.75">
      <c r="A90" s="100"/>
      <c r="B90" s="101"/>
      <c r="C90" s="108"/>
      <c r="D90" s="108" t="s">
        <v>93</v>
      </c>
      <c r="E90" s="95">
        <v>20593.5</v>
      </c>
      <c r="F90" s="95"/>
      <c r="G90" s="91"/>
      <c r="H90" s="91"/>
      <c r="I90" s="91"/>
      <c r="J90" s="91"/>
      <c r="K90" s="91">
        <f>E90+F90+G90+H90+I90+J90</f>
        <v>20593.5</v>
      </c>
      <c r="L90" s="94" t="s">
        <v>82</v>
      </c>
    </row>
    <row r="91" spans="1:12" ht="15.75">
      <c r="A91" s="100"/>
      <c r="B91" s="101"/>
      <c r="C91" s="108"/>
      <c r="D91" s="108"/>
      <c r="E91" s="11">
        <v>6321.7</v>
      </c>
      <c r="F91" s="95"/>
      <c r="G91" s="91"/>
      <c r="H91" s="91"/>
      <c r="I91" s="91"/>
      <c r="J91" s="91"/>
      <c r="K91" s="91">
        <f t="shared" ref="K91:K96" si="27">E91+F91+G91+H91+I91+J91</f>
        <v>6321.7</v>
      </c>
      <c r="L91" s="94" t="s">
        <v>33</v>
      </c>
    </row>
    <row r="92" spans="1:12" ht="15.75">
      <c r="A92" s="100"/>
      <c r="B92" s="101"/>
      <c r="C92" s="108"/>
      <c r="D92" s="103"/>
      <c r="E92" s="11">
        <v>6354.4</v>
      </c>
      <c r="F92" s="98">
        <v>2124.6999999999998</v>
      </c>
      <c r="G92" s="96"/>
      <c r="H92" s="96">
        <v>817.9</v>
      </c>
      <c r="I92" s="96"/>
      <c r="J92" s="96"/>
      <c r="K92" s="96">
        <f t="shared" si="27"/>
        <v>9296.9999999999982</v>
      </c>
      <c r="L92" s="97" t="s">
        <v>5</v>
      </c>
    </row>
    <row r="93" spans="1:12" ht="15.75">
      <c r="A93" s="100"/>
      <c r="B93" s="101"/>
      <c r="C93" s="108"/>
      <c r="D93" s="108" t="s">
        <v>74</v>
      </c>
      <c r="E93" s="11"/>
      <c r="F93" s="98"/>
      <c r="G93" s="96"/>
      <c r="H93" s="96"/>
      <c r="I93" s="96">
        <v>2039.2</v>
      </c>
      <c r="J93" s="96"/>
      <c r="K93" s="96">
        <f t="shared" si="27"/>
        <v>2039.2</v>
      </c>
      <c r="L93" s="97" t="s">
        <v>33</v>
      </c>
    </row>
    <row r="94" spans="1:12" ht="41.25" customHeight="1">
      <c r="A94" s="100"/>
      <c r="B94" s="101"/>
      <c r="C94" s="103"/>
      <c r="D94" s="103"/>
      <c r="E94" s="11"/>
      <c r="F94" s="95"/>
      <c r="G94" s="91"/>
      <c r="H94" s="95"/>
      <c r="I94" s="91">
        <v>226.6</v>
      </c>
      <c r="J94" s="91">
        <v>5000</v>
      </c>
      <c r="K94" s="91">
        <f t="shared" si="27"/>
        <v>5226.6000000000004</v>
      </c>
      <c r="L94" s="94" t="s">
        <v>5</v>
      </c>
    </row>
    <row r="95" spans="1:12" ht="15.75">
      <c r="A95" s="120">
        <v>32</v>
      </c>
      <c r="B95" s="119" t="s">
        <v>39</v>
      </c>
      <c r="C95" s="121" t="s">
        <v>35</v>
      </c>
      <c r="D95" s="121" t="s">
        <v>6</v>
      </c>
      <c r="E95" s="95">
        <v>84</v>
      </c>
      <c r="F95" s="95">
        <v>175</v>
      </c>
      <c r="G95" s="95"/>
      <c r="H95" s="95">
        <v>30</v>
      </c>
      <c r="I95" s="95">
        <v>30</v>
      </c>
      <c r="J95" s="95"/>
      <c r="K95" s="91">
        <f t="shared" si="27"/>
        <v>319</v>
      </c>
      <c r="L95" s="92" t="s">
        <v>4</v>
      </c>
    </row>
    <row r="96" spans="1:12" ht="138.75" customHeight="1">
      <c r="A96" s="120"/>
      <c r="B96" s="119"/>
      <c r="C96" s="121"/>
      <c r="D96" s="121"/>
      <c r="E96" s="95">
        <v>84</v>
      </c>
      <c r="F96" s="95">
        <v>175</v>
      </c>
      <c r="G96" s="95"/>
      <c r="H96" s="95">
        <v>30</v>
      </c>
      <c r="I96" s="95">
        <v>30</v>
      </c>
      <c r="J96" s="95"/>
      <c r="K96" s="91">
        <f t="shared" si="27"/>
        <v>319</v>
      </c>
      <c r="L96" s="92" t="s">
        <v>5</v>
      </c>
    </row>
    <row r="97" spans="1:12" ht="15.75" customHeight="1">
      <c r="A97" s="100">
        <v>33</v>
      </c>
      <c r="B97" s="131" t="s">
        <v>69</v>
      </c>
      <c r="C97" s="132"/>
      <c r="D97" s="133"/>
      <c r="E97" s="91"/>
      <c r="F97" s="91"/>
      <c r="G97" s="91"/>
      <c r="H97" s="91">
        <f t="shared" ref="H97:K98" si="28">H99</f>
        <v>25.2</v>
      </c>
      <c r="I97" s="91">
        <f t="shared" si="28"/>
        <v>100</v>
      </c>
      <c r="J97" s="91">
        <f t="shared" si="28"/>
        <v>2000</v>
      </c>
      <c r="K97" s="91">
        <f t="shared" si="28"/>
        <v>2125.1999999999998</v>
      </c>
      <c r="L97" s="94" t="s">
        <v>4</v>
      </c>
    </row>
    <row r="98" spans="1:12" ht="32.25" customHeight="1">
      <c r="A98" s="100"/>
      <c r="B98" s="134"/>
      <c r="C98" s="135"/>
      <c r="D98" s="136"/>
      <c r="E98" s="91"/>
      <c r="F98" s="91"/>
      <c r="G98" s="91"/>
      <c r="H98" s="91">
        <f t="shared" si="28"/>
        <v>25.2</v>
      </c>
      <c r="I98" s="91">
        <f t="shared" si="28"/>
        <v>100</v>
      </c>
      <c r="J98" s="91">
        <f t="shared" si="28"/>
        <v>2000</v>
      </c>
      <c r="K98" s="91">
        <f t="shared" si="28"/>
        <v>2125.1999999999998</v>
      </c>
      <c r="L98" s="94" t="s">
        <v>5</v>
      </c>
    </row>
    <row r="99" spans="1:12" ht="15.75" customHeight="1">
      <c r="A99" s="100">
        <v>34</v>
      </c>
      <c r="B99" s="131" t="s">
        <v>71</v>
      </c>
      <c r="C99" s="132"/>
      <c r="D99" s="133"/>
      <c r="E99" s="91"/>
      <c r="F99" s="91"/>
      <c r="G99" s="91"/>
      <c r="H99" s="91">
        <f t="shared" ref="H99:K99" si="29">H100</f>
        <v>25.2</v>
      </c>
      <c r="I99" s="91">
        <f t="shared" si="29"/>
        <v>100</v>
      </c>
      <c r="J99" s="91">
        <f t="shared" si="29"/>
        <v>2000</v>
      </c>
      <c r="K99" s="91">
        <f t="shared" si="29"/>
        <v>2125.1999999999998</v>
      </c>
      <c r="L99" s="94" t="s">
        <v>4</v>
      </c>
    </row>
    <row r="100" spans="1:12" ht="15.75">
      <c r="A100" s="100"/>
      <c r="B100" s="134"/>
      <c r="C100" s="135"/>
      <c r="D100" s="136"/>
      <c r="E100" s="91"/>
      <c r="F100" s="91"/>
      <c r="G100" s="91"/>
      <c r="H100" s="91">
        <f>H102</f>
        <v>25.2</v>
      </c>
      <c r="I100" s="91">
        <f>I102</f>
        <v>100</v>
      </c>
      <c r="J100" s="91">
        <f>J102</f>
        <v>2000</v>
      </c>
      <c r="K100" s="91">
        <f>K102</f>
        <v>2125.1999999999998</v>
      </c>
      <c r="L100" s="94" t="s">
        <v>5</v>
      </c>
    </row>
    <row r="101" spans="1:12" ht="15.75">
      <c r="A101" s="100">
        <v>35</v>
      </c>
      <c r="B101" s="101" t="s">
        <v>72</v>
      </c>
      <c r="C101" s="102">
        <v>2019</v>
      </c>
      <c r="D101" s="104" t="s">
        <v>6</v>
      </c>
      <c r="E101" s="91"/>
      <c r="F101" s="91"/>
      <c r="G101" s="91"/>
      <c r="H101" s="95">
        <v>25.2</v>
      </c>
      <c r="I101" s="91">
        <v>100</v>
      </c>
      <c r="J101" s="91">
        <v>2000</v>
      </c>
      <c r="K101" s="91">
        <f t="shared" ref="K101:K102" si="30">E101+F101+G101+H101+I101+J101</f>
        <v>2125.1999999999998</v>
      </c>
      <c r="L101" s="94" t="s">
        <v>4</v>
      </c>
    </row>
    <row r="102" spans="1:12" ht="80.25" customHeight="1">
      <c r="A102" s="100"/>
      <c r="B102" s="101"/>
      <c r="C102" s="103"/>
      <c r="D102" s="104"/>
      <c r="E102" s="91"/>
      <c r="F102" s="91"/>
      <c r="G102" s="91"/>
      <c r="H102" s="95">
        <v>25.2</v>
      </c>
      <c r="I102" s="91">
        <v>100</v>
      </c>
      <c r="J102" s="91">
        <v>2000</v>
      </c>
      <c r="K102" s="91">
        <f t="shared" si="30"/>
        <v>2125.1999999999998</v>
      </c>
      <c r="L102" s="94" t="s">
        <v>5</v>
      </c>
    </row>
    <row r="103" spans="1:12" ht="15.75">
      <c r="A103" s="33"/>
      <c r="B103" s="34"/>
      <c r="C103" s="35"/>
      <c r="D103" s="35"/>
      <c r="E103" s="33"/>
      <c r="F103" s="33"/>
      <c r="G103" s="33"/>
      <c r="H103" s="33"/>
      <c r="I103" s="33"/>
      <c r="J103" s="33"/>
      <c r="K103" s="33"/>
      <c r="L103" s="35"/>
    </row>
    <row r="104" spans="1:12" ht="15.75">
      <c r="A104" s="33"/>
      <c r="B104" s="34"/>
      <c r="C104" s="35"/>
      <c r="D104" s="35"/>
      <c r="E104" s="33"/>
      <c r="F104" s="33"/>
      <c r="G104" s="33"/>
      <c r="H104" s="33"/>
      <c r="I104" s="33"/>
      <c r="J104" s="33"/>
      <c r="K104" s="33"/>
      <c r="L104" s="35"/>
    </row>
    <row r="105" spans="1:12" ht="15.75">
      <c r="A105" s="33"/>
      <c r="B105" s="34"/>
      <c r="C105" s="35"/>
      <c r="D105" s="35"/>
      <c r="E105" s="33"/>
      <c r="F105" s="33"/>
      <c r="G105" s="33"/>
      <c r="H105" s="33"/>
      <c r="I105" s="33"/>
      <c r="J105" s="33"/>
      <c r="K105" s="33"/>
      <c r="L105" s="35"/>
    </row>
    <row r="106" spans="1:12" ht="15.75" customHeight="1">
      <c r="B106" s="4"/>
      <c r="C106" s="4"/>
      <c r="D106" s="104" t="s">
        <v>17</v>
      </c>
      <c r="E106" s="100" t="s">
        <v>0</v>
      </c>
      <c r="F106" s="100"/>
      <c r="G106" s="100"/>
      <c r="H106" s="100"/>
      <c r="I106" s="100"/>
      <c r="J106" s="100"/>
      <c r="K106" s="100"/>
    </row>
    <row r="107" spans="1:12" ht="31.5">
      <c r="B107" s="4"/>
      <c r="C107" s="4"/>
      <c r="D107" s="104"/>
      <c r="E107" s="91" t="s">
        <v>2</v>
      </c>
      <c r="F107" s="91" t="s">
        <v>11</v>
      </c>
      <c r="G107" s="91" t="s">
        <v>12</v>
      </c>
      <c r="H107" s="91" t="s">
        <v>13</v>
      </c>
      <c r="I107" s="91" t="s">
        <v>14</v>
      </c>
      <c r="J107" s="91" t="s">
        <v>86</v>
      </c>
      <c r="K107" s="91" t="s">
        <v>18</v>
      </c>
    </row>
    <row r="108" spans="1:12" ht="15.75" customHeight="1">
      <c r="B108" s="4"/>
      <c r="C108" s="4"/>
      <c r="D108" s="93" t="s">
        <v>19</v>
      </c>
      <c r="E108" s="10">
        <f>E11+E29+E53+E64+E72+E97</f>
        <v>44501.7</v>
      </c>
      <c r="F108" s="10">
        <f t="shared" ref="F108:J108" si="31">F11+F29+F53+F64+F72+F97</f>
        <v>10333.599999999999</v>
      </c>
      <c r="G108" s="10">
        <f t="shared" si="31"/>
        <v>154529</v>
      </c>
      <c r="H108" s="10">
        <f>H11+H29+H53+H64+H72+H97</f>
        <v>150116.9</v>
      </c>
      <c r="I108" s="10">
        <f t="shared" si="31"/>
        <v>39120.300000000003</v>
      </c>
      <c r="J108" s="10">
        <f t="shared" si="31"/>
        <v>102000</v>
      </c>
      <c r="K108" s="10">
        <f>K11+K29+K53+K64+K72+K97</f>
        <v>500601.49999999994</v>
      </c>
    </row>
    <row r="109" spans="1:12" ht="15.75" customHeight="1">
      <c r="B109" s="4"/>
      <c r="C109" s="4"/>
      <c r="D109" s="93" t="s">
        <v>81</v>
      </c>
      <c r="E109" s="10">
        <f>E73</f>
        <v>20593.5</v>
      </c>
      <c r="F109" s="10">
        <f t="shared" ref="F109:J109" si="32">F73</f>
        <v>0</v>
      </c>
      <c r="G109" s="10">
        <f t="shared" si="32"/>
        <v>0</v>
      </c>
      <c r="H109" s="10">
        <f t="shared" si="32"/>
        <v>0</v>
      </c>
      <c r="I109" s="10">
        <f t="shared" si="32"/>
        <v>0</v>
      </c>
      <c r="J109" s="10">
        <f t="shared" si="32"/>
        <v>0</v>
      </c>
      <c r="K109" s="10">
        <f>K73</f>
        <v>20593.5</v>
      </c>
    </row>
    <row r="110" spans="1:12" ht="15.75" customHeight="1">
      <c r="B110" s="4"/>
      <c r="C110" s="4"/>
      <c r="D110" s="93" t="s">
        <v>49</v>
      </c>
      <c r="E110" s="10">
        <f>E12+E30+E74</f>
        <v>11025.7</v>
      </c>
      <c r="F110" s="10">
        <f t="shared" ref="F110:K110" si="33">F12+F30+F74</f>
        <v>0</v>
      </c>
      <c r="G110" s="10">
        <f t="shared" si="33"/>
        <v>151445</v>
      </c>
      <c r="H110" s="10">
        <f>H12+H30+H74</f>
        <v>137501.30000000002</v>
      </c>
      <c r="I110" s="10">
        <f>I12+I30+I74</f>
        <v>35883.899999999994</v>
      </c>
      <c r="J110" s="10">
        <f t="shared" si="33"/>
        <v>0</v>
      </c>
      <c r="K110" s="10">
        <f t="shared" si="33"/>
        <v>335855.9</v>
      </c>
    </row>
    <row r="111" spans="1:12" ht="15.75" customHeight="1">
      <c r="B111" s="4"/>
      <c r="C111" s="4"/>
      <c r="D111" s="93" t="s">
        <v>20</v>
      </c>
      <c r="E111" s="10">
        <f>E13+E31+E54+E65+E75+E98</f>
        <v>12882.5</v>
      </c>
      <c r="F111" s="10">
        <f t="shared" ref="F111:K111" si="34">F13+F31+F54+F65+F75+F98</f>
        <v>10333.599999999999</v>
      </c>
      <c r="G111" s="10">
        <f>G13+G31+G54+G65+G75+G98</f>
        <v>3084</v>
      </c>
      <c r="H111" s="10">
        <f t="shared" si="34"/>
        <v>12615.6</v>
      </c>
      <c r="I111" s="10">
        <f t="shared" si="34"/>
        <v>3236.4</v>
      </c>
      <c r="J111" s="10">
        <f t="shared" si="34"/>
        <v>72000</v>
      </c>
      <c r="K111" s="10">
        <f t="shared" si="34"/>
        <v>114152.09999999999</v>
      </c>
    </row>
    <row r="112" spans="1:12" ht="15.75" customHeight="1">
      <c r="B112" s="4"/>
      <c r="C112" s="4"/>
      <c r="D112" s="93" t="s">
        <v>51</v>
      </c>
      <c r="E112" s="10">
        <f>E55</f>
        <v>0</v>
      </c>
      <c r="F112" s="10">
        <f t="shared" ref="F112:J112" si="35">F55</f>
        <v>0</v>
      </c>
      <c r="G112" s="10">
        <f t="shared" si="35"/>
        <v>0</v>
      </c>
      <c r="H112" s="10">
        <f t="shared" si="35"/>
        <v>0</v>
      </c>
      <c r="I112" s="10">
        <f t="shared" si="35"/>
        <v>0</v>
      </c>
      <c r="J112" s="10">
        <f t="shared" si="35"/>
        <v>30000</v>
      </c>
      <c r="K112" s="10">
        <f>K55</f>
        <v>30000</v>
      </c>
    </row>
    <row r="113" spans="2:11" ht="15.75" customHeight="1">
      <c r="B113" s="4"/>
      <c r="C113" s="4"/>
      <c r="D113" s="93" t="s">
        <v>21</v>
      </c>
      <c r="E113" s="10">
        <f>E108</f>
        <v>44501.7</v>
      </c>
      <c r="F113" s="10">
        <f t="shared" ref="F113:J113" si="36">F108</f>
        <v>10333.599999999999</v>
      </c>
      <c r="G113" s="10">
        <f t="shared" si="36"/>
        <v>154529</v>
      </c>
      <c r="H113" s="10">
        <f t="shared" si="36"/>
        <v>150116.9</v>
      </c>
      <c r="I113" s="10">
        <f t="shared" si="36"/>
        <v>39120.300000000003</v>
      </c>
      <c r="J113" s="10">
        <f t="shared" si="36"/>
        <v>102000</v>
      </c>
      <c r="K113" s="10">
        <f>E113+F113+G113+H113+I113+J113</f>
        <v>500601.49999999994</v>
      </c>
    </row>
    <row r="114" spans="2:11" ht="15.75" customHeight="1">
      <c r="B114" s="4"/>
      <c r="C114" s="4"/>
      <c r="D114" s="93" t="s">
        <v>20</v>
      </c>
      <c r="E114" s="10">
        <f>E111</f>
        <v>12882.5</v>
      </c>
      <c r="F114" s="10">
        <f t="shared" ref="F114:J114" si="37">F111</f>
        <v>10333.599999999999</v>
      </c>
      <c r="G114" s="10">
        <f t="shared" si="37"/>
        <v>3084</v>
      </c>
      <c r="H114" s="10">
        <f t="shared" si="37"/>
        <v>12615.6</v>
      </c>
      <c r="I114" s="10">
        <f t="shared" si="37"/>
        <v>3236.4</v>
      </c>
      <c r="J114" s="10">
        <f t="shared" si="37"/>
        <v>72000</v>
      </c>
      <c r="K114" s="10">
        <f>E114+F114+G114+H114+I114+J114</f>
        <v>114152.1</v>
      </c>
    </row>
    <row r="115" spans="2:11" ht="15.75" customHeight="1">
      <c r="B115" s="4"/>
      <c r="C115" s="4"/>
      <c r="D115" s="93" t="s">
        <v>22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f t="shared" ref="K115:K118" si="38">E115+F115+G115+H115+I115</f>
        <v>0</v>
      </c>
    </row>
    <row r="116" spans="2:11" ht="15.75" customHeight="1">
      <c r="B116" s="4"/>
      <c r="C116" s="4"/>
      <c r="D116" s="93" t="s">
        <v>20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f t="shared" si="38"/>
        <v>0</v>
      </c>
    </row>
    <row r="117" spans="2:11" ht="15.75" customHeight="1">
      <c r="B117" s="4"/>
      <c r="C117" s="4"/>
      <c r="D117" s="93" t="s">
        <v>23</v>
      </c>
      <c r="E117" s="10">
        <f t="shared" ref="E117:J117" si="39">E108-E113-E115</f>
        <v>0</v>
      </c>
      <c r="F117" s="10">
        <f t="shared" si="39"/>
        <v>0</v>
      </c>
      <c r="G117" s="10">
        <f t="shared" si="39"/>
        <v>0</v>
      </c>
      <c r="H117" s="10">
        <f t="shared" si="39"/>
        <v>0</v>
      </c>
      <c r="I117" s="10">
        <f t="shared" si="39"/>
        <v>0</v>
      </c>
      <c r="J117" s="10">
        <f t="shared" si="39"/>
        <v>0</v>
      </c>
      <c r="K117" s="10">
        <f t="shared" si="38"/>
        <v>0</v>
      </c>
    </row>
    <row r="118" spans="2:11" ht="15.75" customHeight="1">
      <c r="B118" s="4"/>
      <c r="C118" s="4"/>
      <c r="D118" s="93" t="s">
        <v>20</v>
      </c>
      <c r="E118" s="10">
        <f>E111-E114-E116</f>
        <v>0</v>
      </c>
      <c r="F118" s="10">
        <f>F111-F114-F116</f>
        <v>0</v>
      </c>
      <c r="G118" s="10">
        <f t="shared" ref="G118:J118" si="40">G111-G114-G116</f>
        <v>0</v>
      </c>
      <c r="H118" s="10">
        <f t="shared" si="40"/>
        <v>0</v>
      </c>
      <c r="I118" s="10">
        <f t="shared" si="40"/>
        <v>0</v>
      </c>
      <c r="J118" s="10">
        <f t="shared" si="40"/>
        <v>0</v>
      </c>
      <c r="K118" s="10">
        <f t="shared" si="38"/>
        <v>0</v>
      </c>
    </row>
  </sheetData>
  <mergeCells count="123">
    <mergeCell ref="D106:D107"/>
    <mergeCell ref="E106:K106"/>
    <mergeCell ref="A50:A51"/>
    <mergeCell ref="B50:B51"/>
    <mergeCell ref="C50:C51"/>
    <mergeCell ref="D50:D51"/>
    <mergeCell ref="A52:L52"/>
    <mergeCell ref="A99:A100"/>
    <mergeCell ref="B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D98"/>
    <mergeCell ref="A85:A88"/>
    <mergeCell ref="B85:D88"/>
    <mergeCell ref="A89:A94"/>
    <mergeCell ref="B89:B94"/>
    <mergeCell ref="D90:D92"/>
    <mergeCell ref="C89:C94"/>
    <mergeCell ref="A80:A82"/>
    <mergeCell ref="B80:B82"/>
    <mergeCell ref="C80:C82"/>
    <mergeCell ref="D80:D81"/>
    <mergeCell ref="A83:A84"/>
    <mergeCell ref="B83:B84"/>
    <mergeCell ref="C83:C84"/>
    <mergeCell ref="D83:D84"/>
    <mergeCell ref="D93:D94"/>
    <mergeCell ref="A76:A77"/>
    <mergeCell ref="B76:D77"/>
    <mergeCell ref="A78:A79"/>
    <mergeCell ref="B78:B79"/>
    <mergeCell ref="C78:C79"/>
    <mergeCell ref="D78:D79"/>
    <mergeCell ref="A70:A71"/>
    <mergeCell ref="B70:B71"/>
    <mergeCell ref="C70:C71"/>
    <mergeCell ref="D70:D71"/>
    <mergeCell ref="A72:A75"/>
    <mergeCell ref="B72:D75"/>
    <mergeCell ref="A66:A67"/>
    <mergeCell ref="B66:D67"/>
    <mergeCell ref="A68:A69"/>
    <mergeCell ref="B68:B69"/>
    <mergeCell ref="C68:C69"/>
    <mergeCell ref="D68:D69"/>
    <mergeCell ref="A61:A63"/>
    <mergeCell ref="B61:B63"/>
    <mergeCell ref="C61:C63"/>
    <mergeCell ref="D61:D63"/>
    <mergeCell ref="A64:A65"/>
    <mergeCell ref="B64:D65"/>
    <mergeCell ref="A56:A58"/>
    <mergeCell ref="B56:D58"/>
    <mergeCell ref="A59:A60"/>
    <mergeCell ref="B59:B60"/>
    <mergeCell ref="C59:C60"/>
    <mergeCell ref="D59:D60"/>
    <mergeCell ref="D41:D42"/>
    <mergeCell ref="A43:A47"/>
    <mergeCell ref="B43:B47"/>
    <mergeCell ref="C43:C47"/>
    <mergeCell ref="D46:D47"/>
    <mergeCell ref="A53:A55"/>
    <mergeCell ref="B53:D55"/>
    <mergeCell ref="A48:A49"/>
    <mergeCell ref="B48:B49"/>
    <mergeCell ref="C48:C49"/>
    <mergeCell ref="D48:D49"/>
    <mergeCell ref="A38:A40"/>
    <mergeCell ref="B38:B40"/>
    <mergeCell ref="C38:C40"/>
    <mergeCell ref="A41:A42"/>
    <mergeCell ref="B41:B42"/>
    <mergeCell ref="C41:C42"/>
    <mergeCell ref="A32:A34"/>
    <mergeCell ref="B32:D34"/>
    <mergeCell ref="A35:A37"/>
    <mergeCell ref="B35:B37"/>
    <mergeCell ref="C35:C36"/>
    <mergeCell ref="D35:D36"/>
    <mergeCell ref="A26:A28"/>
    <mergeCell ref="B26:B28"/>
    <mergeCell ref="C26:C28"/>
    <mergeCell ref="D26:D28"/>
    <mergeCell ref="A29:A31"/>
    <mergeCell ref="B29:D31"/>
    <mergeCell ref="A22:A23"/>
    <mergeCell ref="B22:B23"/>
    <mergeCell ref="C22:C23"/>
    <mergeCell ref="D22:D23"/>
    <mergeCell ref="A24:A25"/>
    <mergeCell ref="B24:B25"/>
    <mergeCell ref="C24:C25"/>
    <mergeCell ref="D24:D25"/>
    <mergeCell ref="A19:A21"/>
    <mergeCell ref="B19:B21"/>
    <mergeCell ref="C19:C21"/>
    <mergeCell ref="D19:D21"/>
    <mergeCell ref="A6:A10"/>
    <mergeCell ref="B6:D10"/>
    <mergeCell ref="A11:A13"/>
    <mergeCell ref="B11:D13"/>
    <mergeCell ref="A14:A16"/>
    <mergeCell ref="B14:D16"/>
    <mergeCell ref="A1:L1"/>
    <mergeCell ref="A2:L2"/>
    <mergeCell ref="A3:A4"/>
    <mergeCell ref="B3:B4"/>
    <mergeCell ref="C3:C4"/>
    <mergeCell ref="D3:D4"/>
    <mergeCell ref="E3:K3"/>
    <mergeCell ref="L3:L4"/>
    <mergeCell ref="A17:A18"/>
    <mergeCell ref="B17:B18"/>
    <mergeCell ref="C17:C18"/>
    <mergeCell ref="D17:D18"/>
  </mergeCells>
  <pageMargins left="0.39370078740157483" right="0.39370078740157483" top="0.59055118110236227" bottom="0.19685039370078741" header="0.31496062992125984" footer="0.31496062992125984"/>
  <pageSetup paperSize="9" scale="8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2015-2019 (ред. сент 2016)</vt:lpstr>
      <vt:lpstr>2015-2019 (ред. янв 2017)</vt:lpstr>
      <vt:lpstr>2015-2019 (ред. июнь 2017)</vt:lpstr>
      <vt:lpstr>2015-2019 (ред. декабрь 2017)</vt:lpstr>
      <vt:lpstr>2015-2019 (ред. июль 2018</vt:lpstr>
      <vt:lpstr>2015-2019 (ред. март 2019</vt:lpstr>
      <vt:lpstr>'2015-2019 (ред. декабрь 2017)'!Область_печати</vt:lpstr>
      <vt:lpstr>'2015-2019 (ред. июль 2018'!Область_печати</vt:lpstr>
      <vt:lpstr>'2015-2019 (ред. июнь 2017)'!Область_печати</vt:lpstr>
      <vt:lpstr>'2015-2019 (ред. март 2019'!Область_печати</vt:lpstr>
      <vt:lpstr>'2015-2019 (ред. сент 2016)'!Область_печати</vt:lpstr>
      <vt:lpstr>'2015-2019 (ред. янв 2017)'!Область_печати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Инфо</cp:lastModifiedBy>
  <cp:lastPrinted>2019-03-21T01:52:42Z</cp:lastPrinted>
  <dcterms:created xsi:type="dcterms:W3CDTF">2014-07-17T13:36:13Z</dcterms:created>
  <dcterms:modified xsi:type="dcterms:W3CDTF">2019-04-03T02:39:47Z</dcterms:modified>
</cp:coreProperties>
</file>