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7620"/>
  </bookViews>
  <sheets>
    <sheet name="Лист1" sheetId="1" r:id="rId1"/>
  </sheets>
  <definedNames>
    <definedName name="_xlnm._FilterDatabase" localSheetId="0" hidden="1">Лист1!$A$4:$G$23</definedName>
    <definedName name="_xlnm.Print_Titles" localSheetId="0">Лист1!$4:$5</definedName>
  </definedNames>
  <calcPr calcId="145621" iterate="1"/>
</workbook>
</file>

<file path=xl/calcChain.xml><?xml version="1.0" encoding="utf-8"?>
<calcChain xmlns="http://schemas.openxmlformats.org/spreadsheetml/2006/main">
  <c r="G19" i="1" l="1"/>
  <c r="D19" i="1"/>
  <c r="D16" i="1"/>
  <c r="D21" i="1" l="1"/>
  <c r="C21" i="1"/>
  <c r="E11" i="1" l="1"/>
  <c r="B11" i="1"/>
  <c r="G10" i="1"/>
  <c r="F10" i="1"/>
  <c r="D10" i="1"/>
  <c r="C10" i="1"/>
  <c r="G22" i="1"/>
  <c r="F22" i="1"/>
  <c r="D22" i="1"/>
  <c r="C22" i="1"/>
  <c r="E10" i="1" l="1"/>
  <c r="B10" i="1"/>
  <c r="E23" i="1"/>
  <c r="E22" i="1" s="1"/>
  <c r="E15" i="1"/>
  <c r="B23" i="1"/>
  <c r="B22" i="1" s="1"/>
  <c r="B15" i="1"/>
  <c r="E13" i="1" l="1"/>
  <c r="E16" i="1"/>
  <c r="B16" i="1"/>
  <c r="E9" i="1" l="1"/>
  <c r="B9" i="1"/>
  <c r="G8" i="1"/>
  <c r="F8" i="1"/>
  <c r="D8" i="1"/>
  <c r="C8" i="1"/>
  <c r="B8" i="1" l="1"/>
  <c r="E8" i="1"/>
  <c r="E25" i="1"/>
  <c r="B25" i="1"/>
  <c r="G20" i="1" l="1"/>
  <c r="F20" i="1"/>
  <c r="D20" i="1"/>
  <c r="C20" i="1"/>
  <c r="E19" i="1"/>
  <c r="E18" i="1"/>
  <c r="B13" i="1" l="1"/>
  <c r="B18" i="1"/>
  <c r="B19" i="1"/>
  <c r="B21" i="1"/>
  <c r="B20" i="1" s="1"/>
  <c r="C14" i="1"/>
  <c r="D14" i="1"/>
  <c r="E14" i="1"/>
  <c r="F14" i="1"/>
  <c r="G14" i="1"/>
  <c r="B14" i="1" l="1"/>
  <c r="C24" i="1"/>
  <c r="D24" i="1"/>
  <c r="E24" i="1"/>
  <c r="F24" i="1"/>
  <c r="G24" i="1"/>
  <c r="C17" i="1"/>
  <c r="D17" i="1"/>
  <c r="E17" i="1"/>
  <c r="F17" i="1"/>
  <c r="G17" i="1"/>
  <c r="G12" i="1"/>
  <c r="F12" i="1"/>
  <c r="E12" i="1"/>
  <c r="D12" i="1"/>
  <c r="C12" i="1"/>
  <c r="G6" i="1" l="1"/>
  <c r="F6" i="1"/>
  <c r="D6" i="1"/>
  <c r="C6" i="1"/>
  <c r="B17" i="1"/>
  <c r="B12" i="1"/>
  <c r="B24" i="1"/>
  <c r="E21" i="1"/>
  <c r="E20" i="1" s="1"/>
  <c r="E6" i="1" s="1"/>
  <c r="B6" i="1" l="1"/>
</calcChain>
</file>

<file path=xl/sharedStrings.xml><?xml version="1.0" encoding="utf-8"?>
<sst xmlns="http://schemas.openxmlformats.org/spreadsheetml/2006/main" count="35" uniqueCount="32">
  <si>
    <t>Наименование</t>
  </si>
  <si>
    <t>Уточненный план</t>
  </si>
  <si>
    <t>Кассовое исполнение</t>
  </si>
  <si>
    <t>Сумма всего</t>
  </si>
  <si>
    <t>Краевой бюджет</t>
  </si>
  <si>
    <t>Бюджет города</t>
  </si>
  <si>
    <t>Капитальные вложения и капитальные ремонты всего:</t>
  </si>
  <si>
    <t>в том числе:</t>
  </si>
  <si>
    <t>Тыс. рублей</t>
  </si>
  <si>
    <t>Отчет о расходах бюджета города на капитальные вложения и капитальные ремонты по объектам, отраслям и направлениям</t>
  </si>
  <si>
    <t>Массовый спорт (1102)</t>
  </si>
  <si>
    <t>Жилищное хозяйство (0501)</t>
  </si>
  <si>
    <t>Капитальный ремонт муниципальных жилых помещений</t>
  </si>
  <si>
    <t>Общее образование (0702)</t>
  </si>
  <si>
    <t>Коммунальное хозяйство (0502)</t>
  </si>
  <si>
    <t xml:space="preserve">Капитальный ремонт водопроводных сетей, объектов водоснабжения </t>
  </si>
  <si>
    <t>Благоустройство (0503)</t>
  </si>
  <si>
    <t>Культура (0801)</t>
  </si>
  <si>
    <t xml:space="preserve">Строительство муниципальных котельных </t>
  </si>
  <si>
    <t>Капитальный ремонт стадиона</t>
  </si>
  <si>
    <t>Разработка, утверждение проектно-сметной документация по реконструкции, текущему, капитальному ремонту учреждений культуры, памятников культуры и объектов культурного наследия, детской школы искусств г.Алейска (МБУ "КДЦ")</t>
  </si>
  <si>
    <t>О.В.Конева</t>
  </si>
  <si>
    <t>Сельское хозяйство и рыбоовство (0405)</t>
  </si>
  <si>
    <t>Отлов животных без владельцев</t>
  </si>
  <si>
    <t>Дорожное хозяйство (дорожные фонды) (0409)</t>
  </si>
  <si>
    <t>Реализация проекта поддержки местных инициатив (Городской округ г. Алейск, г. Алейск, ремонт дорог)</t>
  </si>
  <si>
    <t>Реализация проекта поддержки местных инициатив (Городской округ г. Алейск, г. Алейск, обустройство детской спортивной площадки)</t>
  </si>
  <si>
    <t>Ремонт автомобильных дорог общего пользования местного значения (в т ч мост  Горевский)</t>
  </si>
  <si>
    <t xml:space="preserve">Текущий и капитальный ремонт зданий МБОУ СОШ №7,9 </t>
  </si>
  <si>
    <t>И.В. Лешану</t>
  </si>
  <si>
    <t>за  2023 год</t>
  </si>
  <si>
    <t>Председатель комитета по финансам, налоговой и кредитной политике администрации города Алейска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</si>
</sst>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164" fontId="3" fillId="0" borderId="1" xfId="1" applyFont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left" vertical="center" wrapText="1"/>
    </xf>
    <xf numFmtId="164" fontId="3" fillId="2" borderId="1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4" fontId="6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3" fillId="3" borderId="1" xfId="1" applyFont="1" applyFill="1" applyBorder="1" applyAlignment="1">
      <alignment horizontal="left" vertical="center" wrapText="1"/>
    </xf>
    <xf numFmtId="164" fontId="3" fillId="3" borderId="1" xfId="1" applyFont="1" applyFill="1" applyBorder="1" applyAlignment="1">
      <alignment horizontal="center" vertical="center" wrapText="1"/>
    </xf>
    <xf numFmtId="164" fontId="3" fillId="4" borderId="1" xfId="1" applyFont="1" applyFill="1" applyBorder="1" applyAlignment="1">
      <alignment horizontal="left" vertical="center" wrapText="1"/>
    </xf>
    <xf numFmtId="164" fontId="3" fillId="4" borderId="1" xfId="1" applyFont="1" applyFill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1" applyFont="1" applyFill="1" applyBorder="1" applyAlignment="1">
      <alignment horizontal="left" vertical="center" wrapText="1"/>
    </xf>
    <xf numFmtId="164" fontId="2" fillId="2" borderId="1" xfId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left" vertical="top" wrapText="1"/>
    </xf>
    <xf numFmtId="164" fontId="6" fillId="0" borderId="2" xfId="1" applyFont="1" applyBorder="1" applyAlignment="1">
      <alignment horizontal="center" vertical="center" wrapText="1"/>
    </xf>
    <xf numFmtId="164" fontId="6" fillId="0" borderId="3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13" zoomScale="80" zoomScaleNormal="80" workbookViewId="0">
      <selection activeCell="A29" sqref="A29"/>
    </sheetView>
  </sheetViews>
  <sheetFormatPr defaultRowHeight="18.75" x14ac:dyDescent="0.3"/>
  <cols>
    <col min="1" max="1" width="71.7109375" style="3" customWidth="1"/>
    <col min="2" max="2" width="17.28515625" style="3" customWidth="1"/>
    <col min="3" max="3" width="16.7109375" style="3" customWidth="1"/>
    <col min="4" max="4" width="15.7109375" style="3" customWidth="1"/>
    <col min="5" max="5" width="17.7109375" style="3" customWidth="1"/>
    <col min="6" max="6" width="21.5703125" style="3" customWidth="1"/>
    <col min="7" max="7" width="16.7109375" style="3" customWidth="1"/>
    <col min="8" max="16384" width="9.140625" style="3"/>
  </cols>
  <sheetData>
    <row r="1" spans="1:7" s="5" customFormat="1" ht="36.75" customHeight="1" x14ac:dyDescent="0.25">
      <c r="A1" s="28" t="s">
        <v>9</v>
      </c>
      <c r="B1" s="28"/>
      <c r="C1" s="28"/>
      <c r="D1" s="28"/>
      <c r="E1" s="28"/>
      <c r="F1" s="28"/>
      <c r="G1" s="28"/>
    </row>
    <row r="2" spans="1:7" s="5" customFormat="1" ht="17.25" customHeight="1" x14ac:dyDescent="0.25">
      <c r="A2" s="29" t="s">
        <v>30</v>
      </c>
      <c r="B2" s="30"/>
      <c r="C2" s="30"/>
      <c r="D2" s="30"/>
      <c r="E2" s="30"/>
      <c r="F2" s="30"/>
      <c r="G2" s="30"/>
    </row>
    <row r="3" spans="1:7" x14ac:dyDescent="0.3">
      <c r="G3" s="4" t="s">
        <v>8</v>
      </c>
    </row>
    <row r="4" spans="1:7" s="5" customFormat="1" ht="18" customHeight="1" x14ac:dyDescent="0.25">
      <c r="A4" s="25" t="s">
        <v>0</v>
      </c>
      <c r="B4" s="27" t="s">
        <v>1</v>
      </c>
      <c r="C4" s="27"/>
      <c r="D4" s="27"/>
      <c r="E4" s="27" t="s">
        <v>2</v>
      </c>
      <c r="F4" s="27"/>
      <c r="G4" s="27"/>
    </row>
    <row r="5" spans="1:7" s="5" customFormat="1" ht="37.5" x14ac:dyDescent="0.25">
      <c r="A5" s="26"/>
      <c r="B5" s="6" t="s">
        <v>3</v>
      </c>
      <c r="C5" s="6" t="s">
        <v>4</v>
      </c>
      <c r="D5" s="6" t="s">
        <v>5</v>
      </c>
      <c r="E5" s="6" t="s">
        <v>3</v>
      </c>
      <c r="F5" s="6" t="s">
        <v>4</v>
      </c>
      <c r="G5" s="6" t="s">
        <v>5</v>
      </c>
    </row>
    <row r="6" spans="1:7" s="9" customFormat="1" ht="33.75" customHeight="1" x14ac:dyDescent="0.25">
      <c r="A6" s="12" t="s">
        <v>6</v>
      </c>
      <c r="B6" s="13">
        <f>B8+B10+B12+B14+B17+B20+B22+B24</f>
        <v>251602.64168000003</v>
      </c>
      <c r="C6" s="13">
        <f t="shared" ref="C6:G6" si="0">C8+C10+C12+C14+C17+C20+C22+C24</f>
        <v>213031.51899999997</v>
      </c>
      <c r="D6" s="13">
        <f t="shared" si="0"/>
        <v>38571.12268</v>
      </c>
      <c r="E6" s="13">
        <f t="shared" si="0"/>
        <v>219459.87520000001</v>
      </c>
      <c r="F6" s="13">
        <f t="shared" si="0"/>
        <v>201935.50781000001</v>
      </c>
      <c r="G6" s="13">
        <f t="shared" si="0"/>
        <v>17524.367389999999</v>
      </c>
    </row>
    <row r="7" spans="1:7" s="9" customFormat="1" x14ac:dyDescent="0.25">
      <c r="A7" s="16" t="s">
        <v>7</v>
      </c>
      <c r="B7" s="10"/>
      <c r="C7" s="10"/>
      <c r="D7" s="10"/>
      <c r="E7" s="10"/>
      <c r="F7" s="10"/>
      <c r="G7" s="10"/>
    </row>
    <row r="8" spans="1:7" s="9" customFormat="1" x14ac:dyDescent="0.25">
      <c r="A8" s="14" t="s">
        <v>22</v>
      </c>
      <c r="B8" s="15">
        <f>C8+D8</f>
        <v>991.40499999999997</v>
      </c>
      <c r="C8" s="15">
        <f t="shared" ref="C8:G10" si="1">C9</f>
        <v>0</v>
      </c>
      <c r="D8" s="15">
        <f t="shared" si="1"/>
        <v>991.40499999999997</v>
      </c>
      <c r="E8" s="15">
        <f>F8+G8</f>
        <v>571.40499999999997</v>
      </c>
      <c r="F8" s="15">
        <f t="shared" si="1"/>
        <v>0</v>
      </c>
      <c r="G8" s="15">
        <f t="shared" si="1"/>
        <v>571.40499999999997</v>
      </c>
    </row>
    <row r="9" spans="1:7" s="9" customFormat="1" x14ac:dyDescent="0.25">
      <c r="A9" s="17" t="s">
        <v>23</v>
      </c>
      <c r="B9" s="10">
        <f>C9+D9</f>
        <v>991.40499999999997</v>
      </c>
      <c r="C9" s="10">
        <v>0</v>
      </c>
      <c r="D9" s="10">
        <v>991.40499999999997</v>
      </c>
      <c r="E9" s="10">
        <f>F9+G9</f>
        <v>571.40499999999997</v>
      </c>
      <c r="F9" s="10">
        <v>0</v>
      </c>
      <c r="G9" s="10">
        <v>571.40499999999997</v>
      </c>
    </row>
    <row r="10" spans="1:7" s="9" customFormat="1" x14ac:dyDescent="0.25">
      <c r="A10" s="21" t="s">
        <v>24</v>
      </c>
      <c r="B10" s="15">
        <f>C10+D10</f>
        <v>36007.026259999999</v>
      </c>
      <c r="C10" s="15">
        <f t="shared" si="1"/>
        <v>29909</v>
      </c>
      <c r="D10" s="15">
        <f t="shared" si="1"/>
        <v>6098.0262599999996</v>
      </c>
      <c r="E10" s="15">
        <f>F10+G10</f>
        <v>36007.026259999999</v>
      </c>
      <c r="F10" s="15">
        <f t="shared" si="1"/>
        <v>29909</v>
      </c>
      <c r="G10" s="15">
        <f t="shared" si="1"/>
        <v>6098.0262599999996</v>
      </c>
    </row>
    <row r="11" spans="1:7" s="9" customFormat="1" ht="37.5" x14ac:dyDescent="0.25">
      <c r="A11" s="17" t="s">
        <v>27</v>
      </c>
      <c r="B11" s="10">
        <f>C11+D11</f>
        <v>36007.026259999999</v>
      </c>
      <c r="C11" s="10">
        <v>29909</v>
      </c>
      <c r="D11" s="10">
        <v>6098.0262599999996</v>
      </c>
      <c r="E11" s="10">
        <f>F11+G11</f>
        <v>36007.026259999999</v>
      </c>
      <c r="F11" s="10">
        <v>29909</v>
      </c>
      <c r="G11" s="10">
        <v>6098.0262599999996</v>
      </c>
    </row>
    <row r="12" spans="1:7" s="9" customFormat="1" x14ac:dyDescent="0.25">
      <c r="A12" s="14" t="s">
        <v>11</v>
      </c>
      <c r="B12" s="15">
        <f t="shared" ref="B12:B24" si="2">C12+D12</f>
        <v>1000</v>
      </c>
      <c r="C12" s="15">
        <f t="shared" ref="C12:G12" si="3">C13</f>
        <v>0</v>
      </c>
      <c r="D12" s="15">
        <f t="shared" si="3"/>
        <v>1000</v>
      </c>
      <c r="E12" s="15">
        <f t="shared" si="3"/>
        <v>653.15741000000003</v>
      </c>
      <c r="F12" s="15">
        <f t="shared" si="3"/>
        <v>0</v>
      </c>
      <c r="G12" s="15">
        <f t="shared" si="3"/>
        <v>653.15741000000003</v>
      </c>
    </row>
    <row r="13" spans="1:7" s="9" customFormat="1" ht="29.25" customHeight="1" x14ac:dyDescent="0.25">
      <c r="A13" s="17" t="s">
        <v>12</v>
      </c>
      <c r="B13" s="10">
        <f t="shared" si="2"/>
        <v>1000</v>
      </c>
      <c r="C13" s="10">
        <v>0</v>
      </c>
      <c r="D13" s="10">
        <v>1000</v>
      </c>
      <c r="E13" s="10">
        <f>F13+G13</f>
        <v>653.15741000000003</v>
      </c>
      <c r="F13" s="10">
        <v>0</v>
      </c>
      <c r="G13" s="10">
        <v>653.15741000000003</v>
      </c>
    </row>
    <row r="14" spans="1:7" s="9" customFormat="1" x14ac:dyDescent="0.25">
      <c r="A14" s="14" t="s">
        <v>14</v>
      </c>
      <c r="B14" s="15">
        <f t="shared" si="2"/>
        <v>112554.726</v>
      </c>
      <c r="C14" s="15">
        <f t="shared" ref="C14:G14" si="4">C15+C16</f>
        <v>88313</v>
      </c>
      <c r="D14" s="15">
        <f t="shared" si="4"/>
        <v>24241.725999999999</v>
      </c>
      <c r="E14" s="15">
        <f t="shared" si="4"/>
        <v>92812.031450000009</v>
      </c>
      <c r="F14" s="15">
        <f t="shared" si="4"/>
        <v>88268.556930000006</v>
      </c>
      <c r="G14" s="15">
        <f t="shared" si="4"/>
        <v>4543.4745199999998</v>
      </c>
    </row>
    <row r="15" spans="1:7" s="9" customFormat="1" ht="37.5" x14ac:dyDescent="0.25">
      <c r="A15" s="17" t="s">
        <v>15</v>
      </c>
      <c r="B15" s="10">
        <f t="shared" si="2"/>
        <v>800</v>
      </c>
      <c r="C15" s="10">
        <v>0</v>
      </c>
      <c r="D15" s="10">
        <v>800</v>
      </c>
      <c r="E15" s="10">
        <f>F15+G15</f>
        <v>265.71386999999999</v>
      </c>
      <c r="F15" s="10">
        <v>0</v>
      </c>
      <c r="G15" s="10">
        <v>265.71386999999999</v>
      </c>
    </row>
    <row r="16" spans="1:7" s="9" customFormat="1" x14ac:dyDescent="0.25">
      <c r="A16" s="24" t="s">
        <v>18</v>
      </c>
      <c r="B16" s="10">
        <f>C16+D16</f>
        <v>111754.726</v>
      </c>
      <c r="C16" s="10">
        <v>88313</v>
      </c>
      <c r="D16" s="10">
        <f>21041.726+2400</f>
        <v>23441.725999999999</v>
      </c>
      <c r="E16" s="10">
        <f>F16+G16</f>
        <v>92546.317580000003</v>
      </c>
      <c r="F16" s="10">
        <v>88268.556930000006</v>
      </c>
      <c r="G16" s="10">
        <v>4277.7606500000002</v>
      </c>
    </row>
    <row r="17" spans="1:7" s="9" customFormat="1" x14ac:dyDescent="0.25">
      <c r="A17" s="14" t="s">
        <v>16</v>
      </c>
      <c r="B17" s="15">
        <f t="shared" si="2"/>
        <v>3901.5890000000004</v>
      </c>
      <c r="C17" s="15">
        <f>SUM(C18:C19)</f>
        <v>2519.0190000000002</v>
      </c>
      <c r="D17" s="15">
        <f>SUM(D18:D19)</f>
        <v>1382.5700000000002</v>
      </c>
      <c r="E17" s="15">
        <f>SUM(E18:E19)</f>
        <v>3901.5889999999999</v>
      </c>
      <c r="F17" s="15">
        <f>SUM(F18:F19)</f>
        <v>2519.0190000000002</v>
      </c>
      <c r="G17" s="15">
        <f>SUM(G18:G19)</f>
        <v>1382.5700000000002</v>
      </c>
    </row>
    <row r="18" spans="1:7" s="9" customFormat="1" ht="40.5" customHeight="1" x14ac:dyDescent="0.25">
      <c r="A18" s="17" t="s">
        <v>25</v>
      </c>
      <c r="B18" s="10">
        <f t="shared" si="2"/>
        <v>1893.7629999999999</v>
      </c>
      <c r="C18" s="10">
        <v>1300</v>
      </c>
      <c r="D18" s="10">
        <v>593.76300000000003</v>
      </c>
      <c r="E18" s="10">
        <f t="shared" ref="E18:E19" si="5">F18+G18</f>
        <v>1893.7629999999999</v>
      </c>
      <c r="F18" s="10">
        <v>1300</v>
      </c>
      <c r="G18" s="10">
        <v>593.76300000000003</v>
      </c>
    </row>
    <row r="19" spans="1:7" s="9" customFormat="1" ht="53.25" customHeight="1" x14ac:dyDescent="0.25">
      <c r="A19" s="17" t="s">
        <v>26</v>
      </c>
      <c r="B19" s="10">
        <f t="shared" si="2"/>
        <v>2007.826</v>
      </c>
      <c r="C19" s="10">
        <v>1219.019</v>
      </c>
      <c r="D19" s="10">
        <f>500.5+288.307</f>
        <v>788.80700000000002</v>
      </c>
      <c r="E19" s="10">
        <f t="shared" si="5"/>
        <v>2007.826</v>
      </c>
      <c r="F19" s="10">
        <v>1219.019</v>
      </c>
      <c r="G19" s="10">
        <f>500.5+288.307</f>
        <v>788.80700000000002</v>
      </c>
    </row>
    <row r="20" spans="1:7" s="9" customFormat="1" x14ac:dyDescent="0.25">
      <c r="A20" s="20" t="s">
        <v>13</v>
      </c>
      <c r="B20" s="15">
        <f t="shared" ref="B20:G20" si="6">B21</f>
        <v>50324.421049999997</v>
      </c>
      <c r="C20" s="15">
        <f t="shared" si="6"/>
        <v>47808.2</v>
      </c>
      <c r="D20" s="15">
        <f t="shared" si="6"/>
        <v>2516.2210499999997</v>
      </c>
      <c r="E20" s="15">
        <f t="shared" si="6"/>
        <v>44133.748050000002</v>
      </c>
      <c r="F20" s="15">
        <f t="shared" si="6"/>
        <v>41927.060640000003</v>
      </c>
      <c r="G20" s="15">
        <f t="shared" si="6"/>
        <v>2206.68741</v>
      </c>
    </row>
    <row r="21" spans="1:7" s="9" customFormat="1" ht="30.75" customHeight="1" x14ac:dyDescent="0.25">
      <c r="A21" s="17" t="s">
        <v>28</v>
      </c>
      <c r="B21" s="10">
        <f t="shared" si="2"/>
        <v>50324.421049999997</v>
      </c>
      <c r="C21" s="10">
        <f>44321.1+3487.1</f>
        <v>47808.2</v>
      </c>
      <c r="D21" s="10">
        <f>2332.68947+183.53158</f>
        <v>2516.2210499999997</v>
      </c>
      <c r="E21" s="10">
        <f t="shared" ref="E21" si="7">F21+G21</f>
        <v>44133.748050000002</v>
      </c>
      <c r="F21" s="10">
        <v>41927.060640000003</v>
      </c>
      <c r="G21" s="10">
        <v>2206.68741</v>
      </c>
    </row>
    <row r="22" spans="1:7" s="9" customFormat="1" x14ac:dyDescent="0.25">
      <c r="A22" s="20" t="s">
        <v>17</v>
      </c>
      <c r="B22" s="15">
        <f t="shared" ref="B22:G22" si="8">B23</f>
        <v>10550.94737</v>
      </c>
      <c r="C22" s="15">
        <f t="shared" si="8"/>
        <v>10023.4</v>
      </c>
      <c r="D22" s="15">
        <f t="shared" si="8"/>
        <v>527.54737</v>
      </c>
      <c r="E22" s="15">
        <f t="shared" si="8"/>
        <v>10339.65</v>
      </c>
      <c r="F22" s="15">
        <f t="shared" si="8"/>
        <v>9822.6674999999996</v>
      </c>
      <c r="G22" s="15">
        <f t="shared" si="8"/>
        <v>516.98249999999996</v>
      </c>
    </row>
    <row r="23" spans="1:7" s="9" customFormat="1" ht="65.25" customHeight="1" x14ac:dyDescent="0.25">
      <c r="A23" s="19" t="s">
        <v>20</v>
      </c>
      <c r="B23" s="10">
        <f>C23+D23</f>
        <v>10550.94737</v>
      </c>
      <c r="C23" s="10">
        <v>10023.4</v>
      </c>
      <c r="D23" s="10">
        <v>527.54737</v>
      </c>
      <c r="E23" s="10">
        <f>F23+G23</f>
        <v>10339.65</v>
      </c>
      <c r="F23" s="10">
        <v>9822.6674999999996</v>
      </c>
      <c r="G23" s="10">
        <v>516.98249999999996</v>
      </c>
    </row>
    <row r="24" spans="1:7" s="9" customFormat="1" ht="20.25" customHeight="1" x14ac:dyDescent="0.25">
      <c r="A24" s="7" t="s">
        <v>10</v>
      </c>
      <c r="B24" s="8">
        <f t="shared" si="2"/>
        <v>36272.527000000002</v>
      </c>
      <c r="C24" s="8">
        <f>SUM(C25:C25)</f>
        <v>34458.9</v>
      </c>
      <c r="D24" s="8">
        <f>SUM(D25:D25)</f>
        <v>1813.627</v>
      </c>
      <c r="E24" s="8">
        <f>SUM(E25:E25)</f>
        <v>31041.268029999999</v>
      </c>
      <c r="F24" s="8">
        <f>SUM(F25:F25)</f>
        <v>29489.203740000001</v>
      </c>
      <c r="G24" s="8">
        <f>SUM(G25:G25)</f>
        <v>1552.06429</v>
      </c>
    </row>
    <row r="25" spans="1:7" s="9" customFormat="1" ht="20.25" customHeight="1" x14ac:dyDescent="0.25">
      <c r="A25" s="18" t="s">
        <v>19</v>
      </c>
      <c r="B25" s="23">
        <f>C25+D25</f>
        <v>36272.527000000002</v>
      </c>
      <c r="C25" s="22">
        <v>34458.9</v>
      </c>
      <c r="D25" s="22">
        <v>1813.627</v>
      </c>
      <c r="E25" s="23">
        <f>F25+G25</f>
        <v>31041.268029999999</v>
      </c>
      <c r="F25" s="22">
        <v>29489.203740000001</v>
      </c>
      <c r="G25" s="22">
        <v>1552.06429</v>
      </c>
    </row>
    <row r="28" spans="1:7" s="11" customFormat="1" ht="41.25" customHeight="1" x14ac:dyDescent="0.25">
      <c r="A28" s="2" t="s">
        <v>31</v>
      </c>
      <c r="B28" s="2"/>
      <c r="C28" s="2"/>
      <c r="D28" s="2"/>
      <c r="E28" s="1"/>
      <c r="F28" s="1"/>
      <c r="G28" s="1" t="s">
        <v>21</v>
      </c>
    </row>
    <row r="29" spans="1:7" ht="12.6" customHeight="1" x14ac:dyDescent="0.3"/>
    <row r="35" spans="1:1" x14ac:dyDescent="0.3">
      <c r="A35" s="3" t="s">
        <v>29</v>
      </c>
    </row>
  </sheetData>
  <mergeCells count="5">
    <mergeCell ref="A4:A5"/>
    <mergeCell ref="B4:D4"/>
    <mergeCell ref="E4:G4"/>
    <mergeCell ref="A1:G1"/>
    <mergeCell ref="A2:G2"/>
  </mergeCells>
  <pageMargins left="0.70866141732283472" right="0.70866141732283472" top="0.5" bottom="0.53" header="0.31496062992125984" footer="0.31496062992125984"/>
  <pageSetup paperSize="9" scale="57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Liv</cp:lastModifiedBy>
  <cp:lastPrinted>2023-10-11T04:37:23Z</cp:lastPrinted>
  <dcterms:created xsi:type="dcterms:W3CDTF">2018-03-21T05:29:08Z</dcterms:created>
  <dcterms:modified xsi:type="dcterms:W3CDTF">2024-02-16T05:37:52Z</dcterms:modified>
</cp:coreProperties>
</file>