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320" windowHeight="10170" firstSheet="4" activeTab="6"/>
  </bookViews>
  <sheets>
    <sheet name="2015-2019 (ред. сент 2016)" sheetId="1" r:id="rId1"/>
    <sheet name="2015-2019 (ред. янв 2017)" sheetId="2" r:id="rId2"/>
    <sheet name="2015-2019 (ред. июнь 2017)" sheetId="3" r:id="rId3"/>
    <sheet name="2015-2019 (ред. декабрь 2017)" sheetId="4" r:id="rId4"/>
    <sheet name="2015-2019 (ред. август 2018)" sheetId="5" r:id="rId5"/>
    <sheet name="2015-2019 (ред. март 2019)" sheetId="6" r:id="rId6"/>
    <sheet name="2015-2019 (ред. феврал 20120)" sheetId="7" r:id="rId7"/>
  </sheets>
  <definedNames>
    <definedName name="_xlnm.Print_Area" localSheetId="4">'2015-2019 (ред. август 2018)'!$A$1:$K$87</definedName>
    <definedName name="_xlnm.Print_Area" localSheetId="3">'2015-2019 (ред. декабрь 2017)'!$A$1:$K$94</definedName>
    <definedName name="_xlnm.Print_Area" localSheetId="2">'2015-2019 (ред. июнь 2017)'!$A$1:$K$88</definedName>
    <definedName name="_xlnm.Print_Area" localSheetId="5">'2015-2019 (ред. март 2019)'!$A$1:$K$97</definedName>
    <definedName name="_xlnm.Print_Area" localSheetId="0">'2015-2019 (ред. сент 2016)'!$A$1:$K$76</definedName>
    <definedName name="_xlnm.Print_Area" localSheetId="6">'2015-2019 (ред. феврал 20120)'!$A$1:$K$101</definedName>
    <definedName name="_xlnm.Print_Area" localSheetId="1">'2015-2019 (ред. янв 2017)'!$A$1:$K$76</definedName>
  </definedNames>
  <calcPr calcId="124519"/>
</workbook>
</file>

<file path=xl/calcChain.xml><?xml version="1.0" encoding="utf-8"?>
<calcChain xmlns="http://schemas.openxmlformats.org/spreadsheetml/2006/main">
  <c r="I67" i="7"/>
  <c r="I63" s="1"/>
  <c r="J71"/>
  <c r="I68"/>
  <c r="H68"/>
  <c r="G68"/>
  <c r="F68"/>
  <c r="E68"/>
  <c r="E66"/>
  <c r="I66"/>
  <c r="H66"/>
  <c r="G66"/>
  <c r="F66"/>
  <c r="J70"/>
  <c r="I13"/>
  <c r="H13"/>
  <c r="G13"/>
  <c r="F13"/>
  <c r="E13"/>
  <c r="H12"/>
  <c r="G12"/>
  <c r="F12"/>
  <c r="E12"/>
  <c r="I12"/>
  <c r="J58"/>
  <c r="J57"/>
  <c r="I56"/>
  <c r="J56" s="1"/>
  <c r="I14"/>
  <c r="J101"/>
  <c r="J100"/>
  <c r="J99"/>
  <c r="J98"/>
  <c r="J97"/>
  <c r="I97"/>
  <c r="H97"/>
  <c r="G97"/>
  <c r="F97"/>
  <c r="E97"/>
  <c r="I96"/>
  <c r="H96"/>
  <c r="G96"/>
  <c r="F96"/>
  <c r="E96"/>
  <c r="J95"/>
  <c r="J94"/>
  <c r="J93"/>
  <c r="J92"/>
  <c r="J91"/>
  <c r="I91"/>
  <c r="H91"/>
  <c r="G91"/>
  <c r="F91"/>
  <c r="E91"/>
  <c r="J90"/>
  <c r="I90"/>
  <c r="H90"/>
  <c r="G90"/>
  <c r="F90"/>
  <c r="E90"/>
  <c r="J89"/>
  <c r="J88"/>
  <c r="J87"/>
  <c r="J86"/>
  <c r="J85"/>
  <c r="J84"/>
  <c r="J83"/>
  <c r="J82"/>
  <c r="J81"/>
  <c r="J80"/>
  <c r="J79"/>
  <c r="J77"/>
  <c r="J76"/>
  <c r="J75"/>
  <c r="J74"/>
  <c r="J73"/>
  <c r="J66" s="1"/>
  <c r="J72"/>
  <c r="J69"/>
  <c r="H64"/>
  <c r="H60" s="1"/>
  <c r="F64"/>
  <c r="F60" s="1"/>
  <c r="I65"/>
  <c r="H65"/>
  <c r="G65"/>
  <c r="F65"/>
  <c r="E65"/>
  <c r="I64"/>
  <c r="I60" s="1"/>
  <c r="G64"/>
  <c r="G60" s="1"/>
  <c r="E64"/>
  <c r="E60" s="1"/>
  <c r="H62"/>
  <c r="G62"/>
  <c r="F62"/>
  <c r="I61"/>
  <c r="H61"/>
  <c r="G61"/>
  <c r="F61"/>
  <c r="E61"/>
  <c r="J55"/>
  <c r="J54"/>
  <c r="I53"/>
  <c r="H53"/>
  <c r="J52"/>
  <c r="J51"/>
  <c r="J50"/>
  <c r="J49"/>
  <c r="J48"/>
  <c r="J47"/>
  <c r="J46"/>
  <c r="J45"/>
  <c r="J44"/>
  <c r="J43"/>
  <c r="J42"/>
  <c r="H41"/>
  <c r="G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H14"/>
  <c r="H10" s="1"/>
  <c r="H6" s="1"/>
  <c r="H110" s="1"/>
  <c r="H118" s="1"/>
  <c r="G14"/>
  <c r="G10" s="1"/>
  <c r="G6" s="1"/>
  <c r="G110" s="1"/>
  <c r="G118" s="1"/>
  <c r="F14"/>
  <c r="F10" s="1"/>
  <c r="F6" s="1"/>
  <c r="F110" s="1"/>
  <c r="F118" s="1"/>
  <c r="E14"/>
  <c r="I9"/>
  <c r="J11"/>
  <c r="I11"/>
  <c r="I7" s="1"/>
  <c r="I111" s="1"/>
  <c r="I119" s="1"/>
  <c r="H11"/>
  <c r="G11"/>
  <c r="G7" s="1"/>
  <c r="G111" s="1"/>
  <c r="G119" s="1"/>
  <c r="F11"/>
  <c r="E11"/>
  <c r="E7" s="1"/>
  <c r="E111" s="1"/>
  <c r="E119" s="1"/>
  <c r="H9"/>
  <c r="H113" s="1"/>
  <c r="H121" s="1"/>
  <c r="G9"/>
  <c r="F9"/>
  <c r="F113" s="1"/>
  <c r="F121" s="1"/>
  <c r="E9"/>
  <c r="I8"/>
  <c r="I112" s="1"/>
  <c r="I120" s="1"/>
  <c r="H8"/>
  <c r="H112" s="1"/>
  <c r="H120" s="1"/>
  <c r="G8"/>
  <c r="G112" s="1"/>
  <c r="G120" s="1"/>
  <c r="F8"/>
  <c r="F112" s="1"/>
  <c r="F120" s="1"/>
  <c r="E8"/>
  <c r="E112" s="1"/>
  <c r="E120" s="1"/>
  <c r="J7"/>
  <c r="J111" s="1"/>
  <c r="J119" s="1"/>
  <c r="H7"/>
  <c r="H111" s="1"/>
  <c r="H119" s="1"/>
  <c r="F7"/>
  <c r="F111" s="1"/>
  <c r="F119" s="1"/>
  <c r="I53" i="6"/>
  <c r="H53"/>
  <c r="I10"/>
  <c r="I13"/>
  <c r="H10"/>
  <c r="J12"/>
  <c r="I12"/>
  <c r="G12"/>
  <c r="F12"/>
  <c r="E12"/>
  <c r="G13"/>
  <c r="F13"/>
  <c r="E13"/>
  <c r="H12"/>
  <c r="H11"/>
  <c r="H13"/>
  <c r="J49"/>
  <c r="J51"/>
  <c r="J50"/>
  <c r="I41"/>
  <c r="G41"/>
  <c r="F41"/>
  <c r="E41"/>
  <c r="H41"/>
  <c r="I62" i="7" l="1"/>
  <c r="J68"/>
  <c r="J64" s="1"/>
  <c r="E62"/>
  <c r="J14"/>
  <c r="J12"/>
  <c r="J8" s="1"/>
  <c r="J41"/>
  <c r="E113"/>
  <c r="E121" s="1"/>
  <c r="G113"/>
  <c r="G121" s="1"/>
  <c r="E10"/>
  <c r="E6" s="1"/>
  <c r="E110" s="1"/>
  <c r="E118" s="1"/>
  <c r="J96"/>
  <c r="I10"/>
  <c r="I6" s="1"/>
  <c r="I110" s="1"/>
  <c r="I118" s="1"/>
  <c r="J13"/>
  <c r="J9" s="1"/>
  <c r="I113"/>
  <c r="I121" s="1"/>
  <c r="J62"/>
  <c r="J53"/>
  <c r="J10" s="1"/>
  <c r="J6" s="1"/>
  <c r="J65"/>
  <c r="J61" s="1"/>
  <c r="J45" i="6"/>
  <c r="J44"/>
  <c r="J43"/>
  <c r="I14"/>
  <c r="J11"/>
  <c r="I11"/>
  <c r="G11"/>
  <c r="E10"/>
  <c r="J54"/>
  <c r="J55"/>
  <c r="J53"/>
  <c r="J52"/>
  <c r="J112" i="7" l="1"/>
  <c r="J120" s="1"/>
  <c r="J60"/>
  <c r="J113"/>
  <c r="J121" s="1"/>
  <c r="J110"/>
  <c r="J118" s="1"/>
  <c r="J94" i="6"/>
  <c r="J93"/>
  <c r="J92"/>
  <c r="J91"/>
  <c r="J89" s="1"/>
  <c r="J90"/>
  <c r="I90"/>
  <c r="H90"/>
  <c r="G90"/>
  <c r="F90"/>
  <c r="E90"/>
  <c r="I89"/>
  <c r="H89"/>
  <c r="G89"/>
  <c r="F89"/>
  <c r="E89"/>
  <c r="J88"/>
  <c r="J87"/>
  <c r="J86"/>
  <c r="J85"/>
  <c r="J83" s="1"/>
  <c r="J84"/>
  <c r="I84"/>
  <c r="H84"/>
  <c r="G84"/>
  <c r="F84"/>
  <c r="E84"/>
  <c r="I83"/>
  <c r="H83"/>
  <c r="G83"/>
  <c r="F83"/>
  <c r="E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I63"/>
  <c r="I60" s="1"/>
  <c r="I57" s="1"/>
  <c r="H63"/>
  <c r="H60" s="1"/>
  <c r="G63"/>
  <c r="F63"/>
  <c r="E63"/>
  <c r="I62"/>
  <c r="H62"/>
  <c r="G62"/>
  <c r="F62"/>
  <c r="E62"/>
  <c r="I61"/>
  <c r="H61"/>
  <c r="H58" s="1"/>
  <c r="G61"/>
  <c r="F61"/>
  <c r="E61"/>
  <c r="G60"/>
  <c r="F60"/>
  <c r="E60"/>
  <c r="I59"/>
  <c r="G59"/>
  <c r="F59"/>
  <c r="E59"/>
  <c r="I58"/>
  <c r="G58"/>
  <c r="F58"/>
  <c r="E58"/>
  <c r="G57"/>
  <c r="F57"/>
  <c r="E57"/>
  <c r="J48"/>
  <c r="J47"/>
  <c r="J46"/>
  <c r="J42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8" s="1"/>
  <c r="I6"/>
  <c r="I103" s="1"/>
  <c r="H14"/>
  <c r="G14"/>
  <c r="F14"/>
  <c r="E14"/>
  <c r="J14" s="1"/>
  <c r="H9"/>
  <c r="F11"/>
  <c r="E11"/>
  <c r="G10"/>
  <c r="F10"/>
  <c r="I9"/>
  <c r="I106" s="1"/>
  <c r="I114" s="1"/>
  <c r="G9"/>
  <c r="G106" s="1"/>
  <c r="G114" s="1"/>
  <c r="F9"/>
  <c r="F106" s="1"/>
  <c r="F114" s="1"/>
  <c r="E9"/>
  <c r="E106" s="1"/>
  <c r="E114" s="1"/>
  <c r="I8"/>
  <c r="I105" s="1"/>
  <c r="I113" s="1"/>
  <c r="H8"/>
  <c r="G8"/>
  <c r="G105" s="1"/>
  <c r="G113" s="1"/>
  <c r="F8"/>
  <c r="F105" s="1"/>
  <c r="F113" s="1"/>
  <c r="E8"/>
  <c r="E105" s="1"/>
  <c r="E113" s="1"/>
  <c r="J7"/>
  <c r="J104" s="1"/>
  <c r="J112" s="1"/>
  <c r="I7"/>
  <c r="I104" s="1"/>
  <c r="I112" s="1"/>
  <c r="H7"/>
  <c r="H104" s="1"/>
  <c r="H112" s="1"/>
  <c r="G7"/>
  <c r="G104" s="1"/>
  <c r="G112" s="1"/>
  <c r="F7"/>
  <c r="F104" s="1"/>
  <c r="F112" s="1"/>
  <c r="E7"/>
  <c r="E104" s="1"/>
  <c r="E112" s="1"/>
  <c r="H6"/>
  <c r="G6"/>
  <c r="G103" s="1"/>
  <c r="G111" s="1"/>
  <c r="F6"/>
  <c r="F103" s="1"/>
  <c r="F111" s="1"/>
  <c r="E6"/>
  <c r="E103" s="1"/>
  <c r="E111" s="1"/>
  <c r="I12" i="4"/>
  <c r="H12"/>
  <c r="G12"/>
  <c r="F12"/>
  <c r="E12"/>
  <c r="I13"/>
  <c r="H13"/>
  <c r="G13"/>
  <c r="F13"/>
  <c r="E13"/>
  <c r="J12"/>
  <c r="J13"/>
  <c r="H47"/>
  <c r="J50"/>
  <c r="I11"/>
  <c r="H11"/>
  <c r="G11"/>
  <c r="F11"/>
  <c r="E11"/>
  <c r="J49"/>
  <c r="J48"/>
  <c r="J46"/>
  <c r="J45"/>
  <c r="J42"/>
  <c r="I41"/>
  <c r="H41"/>
  <c r="J84" i="5"/>
  <c r="J83"/>
  <c r="J82"/>
  <c r="J81"/>
  <c r="J80"/>
  <c r="I80"/>
  <c r="H80"/>
  <c r="G80"/>
  <c r="F80"/>
  <c r="E80"/>
  <c r="J79"/>
  <c r="I79"/>
  <c r="H79"/>
  <c r="G79"/>
  <c r="F79"/>
  <c r="E79"/>
  <c r="J78"/>
  <c r="J77"/>
  <c r="J76"/>
  <c r="J75"/>
  <c r="J74"/>
  <c r="I74"/>
  <c r="H74"/>
  <c r="G74"/>
  <c r="F74"/>
  <c r="E74"/>
  <c r="J73"/>
  <c r="I73"/>
  <c r="H73"/>
  <c r="G73"/>
  <c r="F73"/>
  <c r="E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 s="1"/>
  <c r="J50" s="1"/>
  <c r="J47" s="1"/>
  <c r="I53"/>
  <c r="H53"/>
  <c r="G53"/>
  <c r="F53"/>
  <c r="E53"/>
  <c r="J52"/>
  <c r="I52"/>
  <c r="H52"/>
  <c r="G52"/>
  <c r="F52"/>
  <c r="E52"/>
  <c r="J51"/>
  <c r="I51"/>
  <c r="H51"/>
  <c r="G51"/>
  <c r="F51"/>
  <c r="E51"/>
  <c r="I50"/>
  <c r="H50"/>
  <c r="G50"/>
  <c r="F50"/>
  <c r="E50"/>
  <c r="J49"/>
  <c r="I49"/>
  <c r="H49"/>
  <c r="G49"/>
  <c r="F49"/>
  <c r="E49"/>
  <c r="J48"/>
  <c r="I48"/>
  <c r="H48"/>
  <c r="G48"/>
  <c r="F48"/>
  <c r="E48"/>
  <c r="I47"/>
  <c r="H47"/>
  <c r="G47"/>
  <c r="F47"/>
  <c r="E47"/>
  <c r="J45"/>
  <c r="J44"/>
  <c r="J43"/>
  <c r="J42"/>
  <c r="I41"/>
  <c r="H41"/>
  <c r="G41"/>
  <c r="F41"/>
  <c r="E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2" s="1"/>
  <c r="J8" s="1"/>
  <c r="J95" s="1"/>
  <c r="J103" s="1"/>
  <c r="I14"/>
  <c r="H14"/>
  <c r="G14"/>
  <c r="F14"/>
  <c r="E14"/>
  <c r="J14" s="1"/>
  <c r="J13"/>
  <c r="I13"/>
  <c r="H13"/>
  <c r="G13"/>
  <c r="F13"/>
  <c r="E13"/>
  <c r="I12"/>
  <c r="H12"/>
  <c r="G12"/>
  <c r="F12"/>
  <c r="E12"/>
  <c r="J11"/>
  <c r="I11"/>
  <c r="H11"/>
  <c r="G11"/>
  <c r="F11"/>
  <c r="E11"/>
  <c r="I10"/>
  <c r="H10"/>
  <c r="G10"/>
  <c r="F10"/>
  <c r="E10"/>
  <c r="J9"/>
  <c r="J96" s="1"/>
  <c r="J104" s="1"/>
  <c r="I9"/>
  <c r="I96" s="1"/>
  <c r="I104" s="1"/>
  <c r="H9"/>
  <c r="H96" s="1"/>
  <c r="H104" s="1"/>
  <c r="G9"/>
  <c r="G96" s="1"/>
  <c r="G104" s="1"/>
  <c r="F9"/>
  <c r="F96" s="1"/>
  <c r="F104" s="1"/>
  <c r="E9"/>
  <c r="E96" s="1"/>
  <c r="E104" s="1"/>
  <c r="I8"/>
  <c r="I95" s="1"/>
  <c r="I103" s="1"/>
  <c r="H8"/>
  <c r="H95" s="1"/>
  <c r="H103" s="1"/>
  <c r="G8"/>
  <c r="G95" s="1"/>
  <c r="G103" s="1"/>
  <c r="F8"/>
  <c r="F95" s="1"/>
  <c r="F103" s="1"/>
  <c r="E8"/>
  <c r="E95" s="1"/>
  <c r="E103" s="1"/>
  <c r="J7"/>
  <c r="J94" s="1"/>
  <c r="J102" s="1"/>
  <c r="I7"/>
  <c r="I94" s="1"/>
  <c r="I102" s="1"/>
  <c r="H7"/>
  <c r="H94" s="1"/>
  <c r="H102" s="1"/>
  <c r="G7"/>
  <c r="G94" s="1"/>
  <c r="G102" s="1"/>
  <c r="F7"/>
  <c r="F94" s="1"/>
  <c r="F102" s="1"/>
  <c r="E7"/>
  <c r="E94" s="1"/>
  <c r="E102" s="1"/>
  <c r="I6"/>
  <c r="I93" s="1"/>
  <c r="I101" s="1"/>
  <c r="H6"/>
  <c r="H93" s="1"/>
  <c r="H101" s="1"/>
  <c r="G6"/>
  <c r="G93" s="1"/>
  <c r="G101" s="1"/>
  <c r="F6"/>
  <c r="F93" s="1"/>
  <c r="F101" s="1"/>
  <c r="E6"/>
  <c r="E93" s="1"/>
  <c r="E101" s="1"/>
  <c r="J75" i="4"/>
  <c r="J78"/>
  <c r="J77"/>
  <c r="I58"/>
  <c r="H58"/>
  <c r="F58"/>
  <c r="G58"/>
  <c r="G59"/>
  <c r="J79"/>
  <c r="J91"/>
  <c r="J90"/>
  <c r="J89"/>
  <c r="J88"/>
  <c r="I87"/>
  <c r="H87"/>
  <c r="G87"/>
  <c r="F87"/>
  <c r="E87"/>
  <c r="I86"/>
  <c r="H86"/>
  <c r="G86"/>
  <c r="F86"/>
  <c r="E86"/>
  <c r="J85"/>
  <c r="J84"/>
  <c r="J83"/>
  <c r="J82"/>
  <c r="J80" s="1"/>
  <c r="J81"/>
  <c r="I81"/>
  <c r="H81"/>
  <c r="G81"/>
  <c r="F81"/>
  <c r="E81"/>
  <c r="I80"/>
  <c r="H80"/>
  <c r="G80"/>
  <c r="F80"/>
  <c r="E80"/>
  <c r="J76"/>
  <c r="J74"/>
  <c r="J73"/>
  <c r="J72"/>
  <c r="J71"/>
  <c r="J70"/>
  <c r="J69"/>
  <c r="J68"/>
  <c r="J67"/>
  <c r="J66"/>
  <c r="J65"/>
  <c r="J64"/>
  <c r="J63"/>
  <c r="J62"/>
  <c r="J61"/>
  <c r="J58" s="1"/>
  <c r="J55" s="1"/>
  <c r="I60"/>
  <c r="I57" s="1"/>
  <c r="I54" s="1"/>
  <c r="H60"/>
  <c r="H57" s="1"/>
  <c r="G60"/>
  <c r="G57" s="1"/>
  <c r="F60"/>
  <c r="E60"/>
  <c r="E57" s="1"/>
  <c r="E54" s="1"/>
  <c r="I59"/>
  <c r="H59"/>
  <c r="F59"/>
  <c r="F56" s="1"/>
  <c r="E59"/>
  <c r="E56" s="1"/>
  <c r="E58"/>
  <c r="F57"/>
  <c r="F54" s="1"/>
  <c r="I56"/>
  <c r="I55"/>
  <c r="H55"/>
  <c r="G55"/>
  <c r="F55"/>
  <c r="E55"/>
  <c r="J52"/>
  <c r="J51"/>
  <c r="J44"/>
  <c r="J43"/>
  <c r="J11" s="1"/>
  <c r="J7" s="1"/>
  <c r="J101" s="1"/>
  <c r="J109" s="1"/>
  <c r="G41"/>
  <c r="F41"/>
  <c r="E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I14"/>
  <c r="I10" s="1"/>
  <c r="I6" s="1"/>
  <c r="I100" s="1"/>
  <c r="I108" s="1"/>
  <c r="H14"/>
  <c r="G14"/>
  <c r="F14"/>
  <c r="F10" s="1"/>
  <c r="F6" s="1"/>
  <c r="F100" s="1"/>
  <c r="F108" s="1"/>
  <c r="E14"/>
  <c r="H9"/>
  <c r="F9"/>
  <c r="F103" s="1"/>
  <c r="F111" s="1"/>
  <c r="H8"/>
  <c r="H102" s="1"/>
  <c r="F8"/>
  <c r="F102" s="1"/>
  <c r="F110" s="1"/>
  <c r="I7"/>
  <c r="I101" s="1"/>
  <c r="I109" s="1"/>
  <c r="H7"/>
  <c r="H101" s="1"/>
  <c r="H109" s="1"/>
  <c r="F7"/>
  <c r="F101" s="1"/>
  <c r="F109" s="1"/>
  <c r="I9"/>
  <c r="I103" s="1"/>
  <c r="I111" s="1"/>
  <c r="G9"/>
  <c r="E9"/>
  <c r="I8"/>
  <c r="I102" s="1"/>
  <c r="I110" s="1"/>
  <c r="G8"/>
  <c r="G102" s="1"/>
  <c r="E8"/>
  <c r="E102" s="1"/>
  <c r="E110" s="1"/>
  <c r="G7"/>
  <c r="G101" s="1"/>
  <c r="G109" s="1"/>
  <c r="E7"/>
  <c r="E101" s="1"/>
  <c r="E109" s="1"/>
  <c r="I100" i="3"/>
  <c r="H100"/>
  <c r="G100"/>
  <c r="F100"/>
  <c r="E100"/>
  <c r="E91"/>
  <c r="I92"/>
  <c r="H92"/>
  <c r="F92"/>
  <c r="E92"/>
  <c r="G92"/>
  <c r="G93"/>
  <c r="E93"/>
  <c r="E99"/>
  <c r="I51"/>
  <c r="I48" s="1"/>
  <c r="H51"/>
  <c r="H48" s="1"/>
  <c r="G51"/>
  <c r="G48" s="1"/>
  <c r="I11"/>
  <c r="I7" s="1"/>
  <c r="H11"/>
  <c r="H7" s="1"/>
  <c r="F11"/>
  <c r="F7" s="1"/>
  <c r="E11"/>
  <c r="E7" s="1"/>
  <c r="I12"/>
  <c r="I8" s="1"/>
  <c r="H12"/>
  <c r="H8" s="1"/>
  <c r="F12"/>
  <c r="E12"/>
  <c r="G12"/>
  <c r="G8" s="1"/>
  <c r="I13"/>
  <c r="I9" s="1"/>
  <c r="H13"/>
  <c r="H9" s="1"/>
  <c r="F13"/>
  <c r="E13"/>
  <c r="G13"/>
  <c r="G9" s="1"/>
  <c r="G11"/>
  <c r="G7" s="1"/>
  <c r="J43"/>
  <c r="J42"/>
  <c r="J11" s="1"/>
  <c r="J7" s="1"/>
  <c r="J92" s="1"/>
  <c r="J100" s="1"/>
  <c r="I41"/>
  <c r="H41"/>
  <c r="G41"/>
  <c r="F41"/>
  <c r="E41"/>
  <c r="J45"/>
  <c r="J40"/>
  <c r="J39"/>
  <c r="J15"/>
  <c r="I14"/>
  <c r="I10" s="1"/>
  <c r="H14"/>
  <c r="H10" s="1"/>
  <c r="F14"/>
  <c r="F10" s="1"/>
  <c r="E14"/>
  <c r="E10" s="1"/>
  <c r="G14"/>
  <c r="G10" s="1"/>
  <c r="J38"/>
  <c r="J37"/>
  <c r="J82"/>
  <c r="J81"/>
  <c r="J80"/>
  <c r="J79"/>
  <c r="I78"/>
  <c r="H78"/>
  <c r="G78"/>
  <c r="F78"/>
  <c r="E78"/>
  <c r="I77"/>
  <c r="H77"/>
  <c r="G77"/>
  <c r="F77"/>
  <c r="E77"/>
  <c r="J76"/>
  <c r="J75"/>
  <c r="J74"/>
  <c r="J73"/>
  <c r="I72"/>
  <c r="H72"/>
  <c r="G72"/>
  <c r="F72"/>
  <c r="E72"/>
  <c r="I71"/>
  <c r="H71"/>
  <c r="G71"/>
  <c r="F71"/>
  <c r="E71"/>
  <c r="J70"/>
  <c r="J69"/>
  <c r="J67"/>
  <c r="J66"/>
  <c r="J65"/>
  <c r="J64"/>
  <c r="J63"/>
  <c r="J62"/>
  <c r="J61"/>
  <c r="J60"/>
  <c r="J59"/>
  <c r="I58"/>
  <c r="H58"/>
  <c r="J57"/>
  <c r="J56"/>
  <c r="J55"/>
  <c r="J54"/>
  <c r="I53"/>
  <c r="H53"/>
  <c r="G53"/>
  <c r="G50" s="1"/>
  <c r="F53"/>
  <c r="F50" s="1"/>
  <c r="E53"/>
  <c r="E50" s="1"/>
  <c r="I52"/>
  <c r="H52"/>
  <c r="G52"/>
  <c r="F52"/>
  <c r="E52"/>
  <c r="E49" s="1"/>
  <c r="F51"/>
  <c r="F48" s="1"/>
  <c r="E51"/>
  <c r="E48" s="1"/>
  <c r="I50"/>
  <c r="H50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F9"/>
  <c r="E9"/>
  <c r="F8"/>
  <c r="E8"/>
  <c r="J72" i="2"/>
  <c r="J71"/>
  <c r="J70"/>
  <c r="J69"/>
  <c r="J68"/>
  <c r="I68"/>
  <c r="H68"/>
  <c r="G68"/>
  <c r="F68"/>
  <c r="F39" s="1"/>
  <c r="E68"/>
  <c r="J67"/>
  <c r="I67"/>
  <c r="H67"/>
  <c r="G67"/>
  <c r="F67"/>
  <c r="F37" s="1"/>
  <c r="E67"/>
  <c r="J66"/>
  <c r="J65"/>
  <c r="J64"/>
  <c r="J63"/>
  <c r="J61" s="1"/>
  <c r="J62"/>
  <c r="I62"/>
  <c r="H62"/>
  <c r="G62"/>
  <c r="F62"/>
  <c r="E62"/>
  <c r="I61"/>
  <c r="H61"/>
  <c r="G61"/>
  <c r="F61"/>
  <c r="E61"/>
  <c r="J60"/>
  <c r="J59"/>
  <c r="J58" s="1"/>
  <c r="J57"/>
  <c r="J56"/>
  <c r="J55"/>
  <c r="J54"/>
  <c r="J53"/>
  <c r="J52"/>
  <c r="J51"/>
  <c r="J50"/>
  <c r="J49"/>
  <c r="I48"/>
  <c r="H48"/>
  <c r="J48" s="1"/>
  <c r="J47"/>
  <c r="J46"/>
  <c r="J45"/>
  <c r="J44"/>
  <c r="J43"/>
  <c r="I43"/>
  <c r="H43"/>
  <c r="H40" s="1"/>
  <c r="H37" s="1"/>
  <c r="G43"/>
  <c r="G40" s="1"/>
  <c r="F43"/>
  <c r="E43"/>
  <c r="I42"/>
  <c r="H42"/>
  <c r="G42"/>
  <c r="F42"/>
  <c r="E42"/>
  <c r="E39" s="1"/>
  <c r="F41"/>
  <c r="F38" s="1"/>
  <c r="E41"/>
  <c r="E38" s="1"/>
  <c r="I40"/>
  <c r="I37" s="1"/>
  <c r="F40"/>
  <c r="E40"/>
  <c r="E37" s="1"/>
  <c r="I39"/>
  <c r="H39"/>
  <c r="G39"/>
  <c r="J35"/>
  <c r="J34"/>
  <c r="J33"/>
  <c r="J32"/>
  <c r="J31"/>
  <c r="J30"/>
  <c r="J29"/>
  <c r="J28"/>
  <c r="J27"/>
  <c r="J26"/>
  <c r="J25"/>
  <c r="J24"/>
  <c r="J23"/>
  <c r="J22"/>
  <c r="J21"/>
  <c r="J10" s="1"/>
  <c r="J7" s="1"/>
  <c r="J20"/>
  <c r="J19"/>
  <c r="J18"/>
  <c r="J17"/>
  <c r="J16"/>
  <c r="J15"/>
  <c r="J14"/>
  <c r="J13"/>
  <c r="J11" s="1"/>
  <c r="J8" s="1"/>
  <c r="J12"/>
  <c r="I11"/>
  <c r="I8" s="1"/>
  <c r="I82" s="1"/>
  <c r="I89" s="1"/>
  <c r="H11"/>
  <c r="H8" s="1"/>
  <c r="H82" s="1"/>
  <c r="H89" s="1"/>
  <c r="G11"/>
  <c r="G8" s="1"/>
  <c r="F11"/>
  <c r="F8" s="1"/>
  <c r="E11"/>
  <c r="I10"/>
  <c r="H10"/>
  <c r="H7" s="1"/>
  <c r="H81" s="1"/>
  <c r="H88" s="1"/>
  <c r="G10"/>
  <c r="G7" s="1"/>
  <c r="G81" s="1"/>
  <c r="G88" s="1"/>
  <c r="F10"/>
  <c r="F7" s="1"/>
  <c r="F81" s="1"/>
  <c r="F88" s="1"/>
  <c r="E10"/>
  <c r="I9"/>
  <c r="I6" s="1"/>
  <c r="I80" s="1"/>
  <c r="I87" s="1"/>
  <c r="H9"/>
  <c r="H6" s="1"/>
  <c r="G9"/>
  <c r="G6" s="1"/>
  <c r="F9"/>
  <c r="F6" s="1"/>
  <c r="E9"/>
  <c r="E6" s="1"/>
  <c r="E80" s="1"/>
  <c r="E87" s="1"/>
  <c r="E8"/>
  <c r="I7"/>
  <c r="I81" s="1"/>
  <c r="I88" s="1"/>
  <c r="E7"/>
  <c r="H8" i="1"/>
  <c r="I11"/>
  <c r="I8" s="1"/>
  <c r="H11"/>
  <c r="G11"/>
  <c r="G8" s="1"/>
  <c r="I10"/>
  <c r="I7" s="1"/>
  <c r="H10"/>
  <c r="H7" s="1"/>
  <c r="G10"/>
  <c r="G7" s="1"/>
  <c r="F81"/>
  <c r="F11"/>
  <c r="F10"/>
  <c r="F7" s="1"/>
  <c r="F41"/>
  <c r="F38" s="1"/>
  <c r="F43"/>
  <c r="F40" s="1"/>
  <c r="I9"/>
  <c r="H9"/>
  <c r="G9"/>
  <c r="E9"/>
  <c r="E11"/>
  <c r="F9"/>
  <c r="J33"/>
  <c r="J32"/>
  <c r="J35"/>
  <c r="J34"/>
  <c r="J31"/>
  <c r="J30"/>
  <c r="J29"/>
  <c r="J28"/>
  <c r="E10"/>
  <c r="E41"/>
  <c r="I42"/>
  <c r="H42"/>
  <c r="G42"/>
  <c r="F42"/>
  <c r="E42"/>
  <c r="J60"/>
  <c r="J59"/>
  <c r="J58" s="1"/>
  <c r="J26"/>
  <c r="J27"/>
  <c r="J13" i="6" l="1"/>
  <c r="I111"/>
  <c r="J9"/>
  <c r="H57"/>
  <c r="H103" s="1"/>
  <c r="H59"/>
  <c r="J62"/>
  <c r="J59" s="1"/>
  <c r="J63"/>
  <c r="J60" s="1"/>
  <c r="J57" s="1"/>
  <c r="J61"/>
  <c r="J58" s="1"/>
  <c r="H106"/>
  <c r="H114" s="1"/>
  <c r="H111"/>
  <c r="H105"/>
  <c r="H113" s="1"/>
  <c r="J105"/>
  <c r="J113" s="1"/>
  <c r="J41"/>
  <c r="J10" s="1"/>
  <c r="J6" s="1"/>
  <c r="H110" i="4"/>
  <c r="G56"/>
  <c r="J8"/>
  <c r="H10"/>
  <c r="H6" s="1"/>
  <c r="H100" s="1"/>
  <c r="H108" s="1"/>
  <c r="E10"/>
  <c r="E6" s="1"/>
  <c r="E100" s="1"/>
  <c r="E108" s="1"/>
  <c r="G10"/>
  <c r="G6" s="1"/>
  <c r="J47"/>
  <c r="E103"/>
  <c r="E111" s="1"/>
  <c r="J87"/>
  <c r="H56"/>
  <c r="J41"/>
  <c r="J41" i="5"/>
  <c r="J10" s="1"/>
  <c r="J6" s="1"/>
  <c r="J93" s="1"/>
  <c r="J101" s="1"/>
  <c r="G103" i="4"/>
  <c r="G111" s="1"/>
  <c r="H103"/>
  <c r="H111" s="1"/>
  <c r="J86"/>
  <c r="H54"/>
  <c r="J59"/>
  <c r="J56" s="1"/>
  <c r="J14"/>
  <c r="J9"/>
  <c r="G110"/>
  <c r="G54"/>
  <c r="J102"/>
  <c r="J110" s="1"/>
  <c r="J60"/>
  <c r="I93" i="3"/>
  <c r="I101" s="1"/>
  <c r="J12"/>
  <c r="J13"/>
  <c r="J9" s="1"/>
  <c r="F47"/>
  <c r="G101"/>
  <c r="H93"/>
  <c r="H101" s="1"/>
  <c r="H49"/>
  <c r="H94" s="1"/>
  <c r="H102" s="1"/>
  <c r="F6"/>
  <c r="F93"/>
  <c r="F101" s="1"/>
  <c r="F49"/>
  <c r="H6"/>
  <c r="J53"/>
  <c r="J72"/>
  <c r="J41"/>
  <c r="I49"/>
  <c r="E101"/>
  <c r="J58"/>
  <c r="J71"/>
  <c r="J78"/>
  <c r="I6"/>
  <c r="J8"/>
  <c r="G47"/>
  <c r="H47"/>
  <c r="G49"/>
  <c r="J77"/>
  <c r="E6"/>
  <c r="I47"/>
  <c r="J68"/>
  <c r="E47"/>
  <c r="J52"/>
  <c r="J49" s="1"/>
  <c r="J44"/>
  <c r="J14"/>
  <c r="G6"/>
  <c r="I94"/>
  <c r="I102" s="1"/>
  <c r="E94"/>
  <c r="E102" s="1"/>
  <c r="F94"/>
  <c r="F102" s="1"/>
  <c r="J51"/>
  <c r="J48" s="1"/>
  <c r="E82" i="2"/>
  <c r="E89" s="1"/>
  <c r="H80"/>
  <c r="H87" s="1"/>
  <c r="J41"/>
  <c r="J38" s="1"/>
  <c r="J81" s="1"/>
  <c r="J88" s="1"/>
  <c r="E81"/>
  <c r="E88" s="1"/>
  <c r="G37"/>
  <c r="G80" s="1"/>
  <c r="G87" s="1"/>
  <c r="G82"/>
  <c r="G89" s="1"/>
  <c r="J42"/>
  <c r="J39" s="1"/>
  <c r="J82" s="1"/>
  <c r="J89" s="1"/>
  <c r="J40"/>
  <c r="J37" s="1"/>
  <c r="J9"/>
  <c r="J6" s="1"/>
  <c r="F82"/>
  <c r="F89" s="1"/>
  <c r="F80"/>
  <c r="F87" s="1"/>
  <c r="I81" i="1"/>
  <c r="I88" s="1"/>
  <c r="H81"/>
  <c r="H88" s="1"/>
  <c r="G81"/>
  <c r="G88" s="1"/>
  <c r="F88"/>
  <c r="I68"/>
  <c r="H68"/>
  <c r="G68"/>
  <c r="F68"/>
  <c r="I67"/>
  <c r="H67"/>
  <c r="G67"/>
  <c r="F67"/>
  <c r="E67"/>
  <c r="E68"/>
  <c r="J106" i="6" l="1"/>
  <c r="J114" s="1"/>
  <c r="J103"/>
  <c r="J111" s="1"/>
  <c r="J10" i="4"/>
  <c r="J6" s="1"/>
  <c r="G100"/>
  <c r="G108" s="1"/>
  <c r="J103"/>
  <c r="J111" s="1"/>
  <c r="J57"/>
  <c r="J54" s="1"/>
  <c r="G94" i="3"/>
  <c r="G102" s="1"/>
  <c r="F91"/>
  <c r="F99" s="1"/>
  <c r="J10"/>
  <c r="J6" s="1"/>
  <c r="H91"/>
  <c r="H99" s="1"/>
  <c r="I91"/>
  <c r="I99" s="1"/>
  <c r="J50"/>
  <c r="J47" s="1"/>
  <c r="G91"/>
  <c r="G99" s="1"/>
  <c r="J93"/>
  <c r="J101" s="1"/>
  <c r="J94"/>
  <c r="J102" s="1"/>
  <c r="J80" i="2"/>
  <c r="J87" s="1"/>
  <c r="J72" i="1"/>
  <c r="J71"/>
  <c r="E38"/>
  <c r="I43"/>
  <c r="H43"/>
  <c r="G43"/>
  <c r="E43"/>
  <c r="E40" s="1"/>
  <c r="J44"/>
  <c r="J41" s="1"/>
  <c r="J20"/>
  <c r="F6"/>
  <c r="F8"/>
  <c r="E8"/>
  <c r="E7"/>
  <c r="J21"/>
  <c r="H48"/>
  <c r="I62"/>
  <c r="H62"/>
  <c r="G62"/>
  <c r="F62"/>
  <c r="E62"/>
  <c r="J70"/>
  <c r="J68" s="1"/>
  <c r="J69"/>
  <c r="J66"/>
  <c r="J65"/>
  <c r="J64"/>
  <c r="J63"/>
  <c r="J25"/>
  <c r="J24"/>
  <c r="J13"/>
  <c r="G6"/>
  <c r="J12"/>
  <c r="J100" i="4" l="1"/>
  <c r="J108" s="1"/>
  <c r="J91" i="3"/>
  <c r="J99" s="1"/>
  <c r="J67" i="1"/>
  <c r="H40"/>
  <c r="G40"/>
  <c r="E81"/>
  <c r="E88" s="1"/>
  <c r="J38"/>
  <c r="E39"/>
  <c r="E82" s="1"/>
  <c r="E89" s="1"/>
  <c r="F39"/>
  <c r="F82" s="1"/>
  <c r="F89" s="1"/>
  <c r="G39"/>
  <c r="G82" s="1"/>
  <c r="G89" s="1"/>
  <c r="H39"/>
  <c r="H82" s="1"/>
  <c r="H89" s="1"/>
  <c r="I39"/>
  <c r="I82" s="1"/>
  <c r="I89" s="1"/>
  <c r="J61"/>
  <c r="F61"/>
  <c r="G61"/>
  <c r="H61"/>
  <c r="I61"/>
  <c r="J62"/>
  <c r="E61"/>
  <c r="E37" s="1"/>
  <c r="J57"/>
  <c r="J56"/>
  <c r="J55"/>
  <c r="J54"/>
  <c r="J52"/>
  <c r="J51"/>
  <c r="J50"/>
  <c r="I48"/>
  <c r="J48" s="1"/>
  <c r="J46"/>
  <c r="J45"/>
  <c r="E6"/>
  <c r="I6"/>
  <c r="J23"/>
  <c r="J10" s="1"/>
  <c r="J7" s="1"/>
  <c r="J22"/>
  <c r="J18"/>
  <c r="J17"/>
  <c r="J16"/>
  <c r="J15"/>
  <c r="J14"/>
  <c r="J9" s="1"/>
  <c r="J6" s="1"/>
  <c r="J81" l="1"/>
  <c r="J88" s="1"/>
  <c r="I40"/>
  <c r="I37" s="1"/>
  <c r="I80" s="1"/>
  <c r="I87" s="1"/>
  <c r="J43"/>
  <c r="G37"/>
  <c r="G80" s="1"/>
  <c r="G87" s="1"/>
  <c r="F37"/>
  <c r="F80" s="1"/>
  <c r="F87" s="1"/>
  <c r="E80"/>
  <c r="E87" s="1"/>
  <c r="H37"/>
  <c r="H6"/>
  <c r="J53"/>
  <c r="J49"/>
  <c r="J47"/>
  <c r="J19"/>
  <c r="J11" s="1"/>
  <c r="J8" s="1"/>
  <c r="J42" l="1"/>
  <c r="J39" s="1"/>
  <c r="J40"/>
  <c r="J37" s="1"/>
  <c r="J80" s="1"/>
  <c r="H80"/>
  <c r="H87" s="1"/>
  <c r="J82" l="1"/>
  <c r="J89" s="1"/>
  <c r="J87"/>
</calcChain>
</file>

<file path=xl/sharedStrings.xml><?xml version="1.0" encoding="utf-8"?>
<sst xmlns="http://schemas.openxmlformats.org/spreadsheetml/2006/main" count="1360" uniqueCount="83">
  <si>
    <t>Сумма расходов, тыс. рублей</t>
  </si>
  <si>
    <t>Источники финансирования</t>
  </si>
  <si>
    <t>2015 г.</t>
  </si>
  <si>
    <t>всего</t>
  </si>
  <si>
    <t>всего, в том числе:</t>
  </si>
  <si>
    <t>бюджет города</t>
  </si>
  <si>
    <t>Комитет по ЖКХ, транспорту, строительству и архитектуре администрации г. Алейска</t>
  </si>
  <si>
    <t>Комитет по образованию и делам молодежи администрации г. Алейска</t>
  </si>
  <si>
    <t>№ п/п</t>
  </si>
  <si>
    <t>Цель, задача, мероприятие</t>
  </si>
  <si>
    <t>Срок реализации</t>
  </si>
  <si>
    <t>Участник программы</t>
  </si>
  <si>
    <t>Цель 1
Улучшение эстетического, санитарного состояния территории города</t>
  </si>
  <si>
    <t>Задача 1.1
Содержание внешнего вида территории города в эстетическом и соответствующем санитарным нормам и правилам состоянии с усовершенствованием внешнего вида</t>
  </si>
  <si>
    <t>Мероприятие 1.1.4
Содержание мест захоронения</t>
  </si>
  <si>
    <t>Цель 2
Улучшение транспортно-эксплуатационных показателей улично-дорожной сети города с повышением безопасности дорожного движения</t>
  </si>
  <si>
    <t>Задача 2.1
Развитие улично-дорожной сети города</t>
  </si>
  <si>
    <t>Мероприятие 2.1.1
Ремонт автомобильных дорог общего пользования местного значения</t>
  </si>
  <si>
    <t>Задача 2.2
Пропаганда безопасности дорожного движения и профилактика детского дорожно-транспортного травматизма</t>
  </si>
  <si>
    <t>Мероприятие 2.2.2
Организация агитации по безопасности дорожного движения</t>
  </si>
  <si>
    <t>Задача 2.3
Улучшение транспортного обслуживания населения</t>
  </si>
  <si>
    <t>2016 г.</t>
  </si>
  <si>
    <t>2017 г.</t>
  </si>
  <si>
    <t>2018 г.</t>
  </si>
  <si>
    <t>2019 г.</t>
  </si>
  <si>
    <t>Мероприятие 1.1.2
Содержание малых архитектурных форм</t>
  </si>
  <si>
    <t>2015-2019</t>
  </si>
  <si>
    <t>Мероприятие 2.2.1
Проведение соревнований "Безопасное колесо"</t>
  </si>
  <si>
    <t>Перечень
мероприятий муниципальной программы</t>
  </si>
  <si>
    <t>Источники и направления расходов</t>
  </si>
  <si>
    <t>Всего</t>
  </si>
  <si>
    <t>Всего финансовых затрат, в том числе</t>
  </si>
  <si>
    <t>из бюджета города</t>
  </si>
  <si>
    <t>Капитальные вложения, в том числе</t>
  </si>
  <si>
    <t>НИОКР, в том числе</t>
  </si>
  <si>
    <t>Прочие расходы, в том числе</t>
  </si>
  <si>
    <t>Мероприятие 1.1.1
Содержание зеленых насаждений на территории города</t>
  </si>
  <si>
    <t>Мероприятие 1.1.6
Отлов безнадзорных животных</t>
  </si>
  <si>
    <t>Мероприятие 1.1.7
Разработка схемы санитарной очистки территории города</t>
  </si>
  <si>
    <t>Мероприятие 1.1.5
Благоустройство мест захоронения</t>
  </si>
  <si>
    <t>краевой бюджет</t>
  </si>
  <si>
    <t>из краевого бюджета</t>
  </si>
  <si>
    <t xml:space="preserve">ПРИЛОЖЕНИЕ
</t>
  </si>
  <si>
    <t>Мероприятие 2.3.1
Поддержка перевозчиков, выполняющих пассажироперевозки по муниципальным маршрутам (дачный)</t>
  </si>
  <si>
    <t>2016-2019</t>
  </si>
  <si>
    <t>Администрация города Алейска</t>
  </si>
  <si>
    <t>Мероприятие 1.1.8
Ремонт надворного туалета на центральной площади города</t>
  </si>
  <si>
    <t>Мероприятие 1.1.3
Ликвидация несанкционированных свалок</t>
  </si>
  <si>
    <t>Мероприятие 2.1.8
Устройство пер. Садовый</t>
  </si>
  <si>
    <t>Мероприятие 2.1.2
Ремонт дворовых территорий многоквартирных домов, проездов к дворовым территориям многоквартирных домов</t>
  </si>
  <si>
    <t>Мероприятие 2.1.3
Установка технических средств организации дорожного движения</t>
  </si>
  <si>
    <t>Мероприятие 2.1.4
Содержание улично-дорожной сети города</t>
  </si>
  <si>
    <t>Мероприятие 2.1.5
Содержание центральной части города</t>
  </si>
  <si>
    <t>Мероприятие 2.1.6
Освещение улично-дорожной сети города</t>
  </si>
  <si>
    <t>Мероприятие 2.1.7
Содержание системы освещения улично-дорожной сети города</t>
  </si>
  <si>
    <t>Мероприятие 2.3.2
Организация перевозки населения города на городское кладбище в день поминовения всех усопших</t>
  </si>
  <si>
    <t>2017-2019</t>
  </si>
  <si>
    <t>Мероприятие 1.1.9
Техническое обследование состояния гидротехнических сооружений на реке Горевка</t>
  </si>
  <si>
    <t>Мероприятие 1.1.10
Разработка проекта ликвидации гидротехнических сооружений на реке Горевка</t>
  </si>
  <si>
    <t>Мероприятие 1.1.11
Устройство минерализованных полос и скашивание сухой травы для обеспечения противопожарной безопасности</t>
  </si>
  <si>
    <t>Мероприятие 1.1.12
Проведение аварийно-спасательных работ по факту подтопления паводковыми водами жилых домов и иных строений в городе Алейске</t>
  </si>
  <si>
    <t>2018-2019</t>
  </si>
  <si>
    <t>2015-2016</t>
  </si>
  <si>
    <t>2016-2017</t>
  </si>
  <si>
    <t>Мероприятие 1.1.13
Подготовительные работы по формированию современной городской среды на территории города Алейска</t>
  </si>
  <si>
    <t>федеральный бюджет</t>
  </si>
  <si>
    <t>из федерального бюджета</t>
  </si>
  <si>
    <t>Мероприятие 1.1.14
Обустройство мест массового отдыха (городской парк)</t>
  </si>
  <si>
    <t>Мероприятие 1.1.15
Оказание услуги финансовой аренды (лизинга) техники</t>
  </si>
  <si>
    <t>Мероприятие 2.1.9
Модернизация системы уличного освещения</t>
  </si>
  <si>
    <t>2017-2018</t>
  </si>
  <si>
    <t>Мероприятие 1.1.8
Ликвидация (консервация) гидротехнических сооружений на реке Горевка</t>
  </si>
  <si>
    <t>Мероприятие 1.1.10
Разработка проекта ликвидации (консервации) гидротехнических сооружений на реке Горевка</t>
  </si>
  <si>
    <t xml:space="preserve">Мероприятие 1.1.16 Поставка и монтаж детских площадок </t>
  </si>
  <si>
    <t>Мероприятие 1.1.17 Благоустройство территории города</t>
  </si>
  <si>
    <t>Мероприятие 1.1.16
Поставка и монтаж детских площадок на территории города</t>
  </si>
  <si>
    <t>Мероприятие 1.1.17
Благоустройство территории города</t>
  </si>
  <si>
    <t>Комитет по ЖКХ, транспорту, строительству и архитектуре администрации г. Алейска,
Администрация города Алейска</t>
  </si>
  <si>
    <t>Комитет по культуре и спорту администрации г. Алейска</t>
  </si>
  <si>
    <t>Мероприятие 1.1.14
Обустройство мест массового отдыха (городской парк, аллея)</t>
  </si>
  <si>
    <t>Мероприятие 1.1.18
Благоустройство территории города</t>
  </si>
  <si>
    <t>2016, 2018</t>
  </si>
  <si>
    <t>Справочно:
Дорожный фонд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</si>
</sst>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9"/>
  <sheetViews>
    <sheetView view="pageBreakPreview" topLeftCell="A70" zoomScaleSheetLayoutView="100" workbookViewId="0">
      <selection activeCell="E80" sqref="E80:J89"/>
    </sheetView>
  </sheetViews>
  <sheetFormatPr defaultRowHeight="15"/>
  <cols>
    <col min="1" max="1" width="3.85546875" customWidth="1"/>
    <col min="2" max="2" width="29.28515625" customWidth="1"/>
    <col min="4" max="4" width="35.85546875" customWidth="1"/>
    <col min="10" max="10" width="9.85546875" customWidth="1"/>
    <col min="11" max="11" width="20.28515625" customWidth="1"/>
  </cols>
  <sheetData>
    <row r="1" spans="1:11" ht="19.5" customHeight="1">
      <c r="A1" s="89" t="s">
        <v>42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31.5" customHeight="1">
      <c r="A2" s="90" t="s">
        <v>28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ht="48" customHeight="1">
      <c r="A3" s="83" t="s">
        <v>8</v>
      </c>
      <c r="B3" s="83" t="s">
        <v>9</v>
      </c>
      <c r="C3" s="83" t="s">
        <v>10</v>
      </c>
      <c r="D3" s="83" t="s">
        <v>11</v>
      </c>
      <c r="E3" s="83" t="s">
        <v>0</v>
      </c>
      <c r="F3" s="83"/>
      <c r="G3" s="83"/>
      <c r="H3" s="83"/>
      <c r="I3" s="83"/>
      <c r="J3" s="83"/>
      <c r="K3" s="83" t="s">
        <v>1</v>
      </c>
    </row>
    <row r="4" spans="1:11" ht="15.75">
      <c r="A4" s="83"/>
      <c r="B4" s="83"/>
      <c r="C4" s="83"/>
      <c r="D4" s="83"/>
      <c r="E4" s="1" t="s">
        <v>2</v>
      </c>
      <c r="F4" s="1" t="s">
        <v>21</v>
      </c>
      <c r="G4" s="1" t="s">
        <v>22</v>
      </c>
      <c r="H4" s="1" t="s">
        <v>23</v>
      </c>
      <c r="I4" s="1" t="s">
        <v>24</v>
      </c>
      <c r="J4" s="1" t="s">
        <v>3</v>
      </c>
      <c r="K4" s="83"/>
    </row>
    <row r="5" spans="1:11" ht="15.7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</row>
    <row r="6" spans="1:11" ht="15.75">
      <c r="A6" s="83">
        <v>1</v>
      </c>
      <c r="B6" s="82" t="s">
        <v>12</v>
      </c>
      <c r="C6" s="81"/>
      <c r="D6" s="81"/>
      <c r="E6" s="9">
        <f>E9</f>
        <v>1442.2</v>
      </c>
      <c r="F6" s="9">
        <f t="shared" ref="F6:I6" si="0">F9</f>
        <v>2629.7</v>
      </c>
      <c r="G6" s="9">
        <f t="shared" si="0"/>
        <v>2190</v>
      </c>
      <c r="H6" s="9">
        <f t="shared" si="0"/>
        <v>2195</v>
      </c>
      <c r="I6" s="9">
        <f t="shared" si="0"/>
        <v>2460</v>
      </c>
      <c r="J6" s="9">
        <f>J9</f>
        <v>10916.9</v>
      </c>
      <c r="K6" s="2" t="s">
        <v>4</v>
      </c>
    </row>
    <row r="7" spans="1:11" ht="15.75">
      <c r="A7" s="83"/>
      <c r="B7" s="82"/>
      <c r="C7" s="81"/>
      <c r="D7" s="81"/>
      <c r="E7" s="9">
        <f>E10</f>
        <v>172.2</v>
      </c>
      <c r="F7" s="19">
        <f>F10</f>
        <v>268.7</v>
      </c>
      <c r="G7" s="21">
        <f t="shared" ref="G7:I7" si="1">G10</f>
        <v>60</v>
      </c>
      <c r="H7" s="21">
        <f t="shared" si="1"/>
        <v>65</v>
      </c>
      <c r="I7" s="21">
        <f t="shared" si="1"/>
        <v>70</v>
      </c>
      <c r="J7" s="9">
        <f>J10</f>
        <v>635.9</v>
      </c>
      <c r="K7" s="6" t="s">
        <v>40</v>
      </c>
    </row>
    <row r="8" spans="1:11" ht="33" customHeight="1">
      <c r="A8" s="83"/>
      <c r="B8" s="82"/>
      <c r="C8" s="81"/>
      <c r="D8" s="81"/>
      <c r="E8" s="9">
        <f>E11</f>
        <v>1270</v>
      </c>
      <c r="F8" s="9">
        <f t="shared" ref="F8" si="2">F11</f>
        <v>2361</v>
      </c>
      <c r="G8" s="21">
        <f t="shared" ref="G8:I8" si="3">G11</f>
        <v>2130</v>
      </c>
      <c r="H8" s="21">
        <f t="shared" si="3"/>
        <v>2130</v>
      </c>
      <c r="I8" s="21">
        <f t="shared" si="3"/>
        <v>2390</v>
      </c>
      <c r="J8" s="9">
        <f>J11</f>
        <v>10281</v>
      </c>
      <c r="K8" s="2" t="s">
        <v>5</v>
      </c>
    </row>
    <row r="9" spans="1:11" ht="15" customHeight="1">
      <c r="A9" s="83">
        <v>2</v>
      </c>
      <c r="B9" s="82" t="s">
        <v>13</v>
      </c>
      <c r="C9" s="81"/>
      <c r="D9" s="81"/>
      <c r="E9" s="19">
        <f t="shared" ref="E9" si="4">E12+E14+E16+E18+E20+E22+E24+E26+E28+E30+E32+E34</f>
        <v>1442.2</v>
      </c>
      <c r="F9" s="16">
        <f>F12+F14+F16+F18+F20+F22+F24+F26+F28+F30+F32+F34</f>
        <v>2629.7</v>
      </c>
      <c r="G9" s="19">
        <f t="shared" ref="G9:I9" si="5">G12+G14+G16+G18+G20+G22+G24+G26+G28+G30+G32+G34</f>
        <v>2190</v>
      </c>
      <c r="H9" s="19">
        <f t="shared" si="5"/>
        <v>2195</v>
      </c>
      <c r="I9" s="19">
        <f t="shared" si="5"/>
        <v>2460</v>
      </c>
      <c r="J9" s="21">
        <f>J12+J14+J16+J18+J20+J22+J24+J26+J28+J30+J32+J34</f>
        <v>10916.9</v>
      </c>
      <c r="K9" s="2" t="s">
        <v>4</v>
      </c>
    </row>
    <row r="10" spans="1:11" ht="15" customHeight="1">
      <c r="A10" s="83"/>
      <c r="B10" s="82"/>
      <c r="C10" s="81"/>
      <c r="D10" s="81"/>
      <c r="E10" s="9">
        <f>E21</f>
        <v>172.2</v>
      </c>
      <c r="F10" s="19">
        <f>F21+F23</f>
        <v>268.7</v>
      </c>
      <c r="G10" s="21">
        <f t="shared" ref="G10:J10" si="6">G21+G23</f>
        <v>60</v>
      </c>
      <c r="H10" s="21">
        <f t="shared" si="6"/>
        <v>65</v>
      </c>
      <c r="I10" s="21">
        <f t="shared" si="6"/>
        <v>70</v>
      </c>
      <c r="J10" s="21">
        <f t="shared" si="6"/>
        <v>635.9</v>
      </c>
      <c r="K10" s="5" t="s">
        <v>40</v>
      </c>
    </row>
    <row r="11" spans="1:11" ht="115.5" customHeight="1">
      <c r="A11" s="83"/>
      <c r="B11" s="82"/>
      <c r="C11" s="81"/>
      <c r="D11" s="81"/>
      <c r="E11" s="19">
        <f t="shared" ref="E11" si="7">E13+E15+E17+E19+E23+E25+E27+E29+E31+E33+E35</f>
        <v>1270</v>
      </c>
      <c r="F11" s="16">
        <f>F13+F15+F17+F19+F25+F27+F29+F31+F33+F35</f>
        <v>2361</v>
      </c>
      <c r="G11" s="21">
        <f t="shared" ref="G11:J11" si="8">G13+G15+G17+G19+G25+G27+G29+G31+G33+G35</f>
        <v>2130</v>
      </c>
      <c r="H11" s="21">
        <f t="shared" si="8"/>
        <v>2130</v>
      </c>
      <c r="I11" s="21">
        <f t="shared" si="8"/>
        <v>2390</v>
      </c>
      <c r="J11" s="21">
        <f t="shared" si="8"/>
        <v>10281</v>
      </c>
      <c r="K11" s="2" t="s">
        <v>5</v>
      </c>
    </row>
    <row r="12" spans="1:11" ht="15.75">
      <c r="A12" s="83">
        <v>3</v>
      </c>
      <c r="B12" s="82" t="s">
        <v>36</v>
      </c>
      <c r="C12" s="81" t="s">
        <v>26</v>
      </c>
      <c r="D12" s="81" t="s">
        <v>6</v>
      </c>
      <c r="E12" s="9">
        <v>800</v>
      </c>
      <c r="F12" s="9">
        <v>1159</v>
      </c>
      <c r="G12" s="9">
        <v>1200</v>
      </c>
      <c r="H12" s="9">
        <v>1300</v>
      </c>
      <c r="I12" s="9">
        <v>1450</v>
      </c>
      <c r="J12" s="9">
        <f t="shared" ref="J12:J25" si="9">E12+F12+G12+H12+I12</f>
        <v>5909</v>
      </c>
      <c r="K12" s="2" t="s">
        <v>4</v>
      </c>
    </row>
    <row r="13" spans="1:11" ht="47.25" customHeight="1">
      <c r="A13" s="83"/>
      <c r="B13" s="82"/>
      <c r="C13" s="81"/>
      <c r="D13" s="81"/>
      <c r="E13" s="9">
        <v>800</v>
      </c>
      <c r="F13" s="9">
        <v>1159</v>
      </c>
      <c r="G13" s="9">
        <v>1200</v>
      </c>
      <c r="H13" s="9">
        <v>1300</v>
      </c>
      <c r="I13" s="9">
        <v>1450</v>
      </c>
      <c r="J13" s="9">
        <f t="shared" si="9"/>
        <v>5909</v>
      </c>
      <c r="K13" s="2" t="s">
        <v>5</v>
      </c>
    </row>
    <row r="14" spans="1:11" ht="15.75">
      <c r="A14" s="83">
        <v>4</v>
      </c>
      <c r="B14" s="82" t="s">
        <v>25</v>
      </c>
      <c r="C14" s="81" t="s">
        <v>56</v>
      </c>
      <c r="D14" s="81" t="s">
        <v>6</v>
      </c>
      <c r="E14" s="9"/>
      <c r="F14" s="9"/>
      <c r="G14" s="9">
        <v>40</v>
      </c>
      <c r="H14" s="9">
        <v>45</v>
      </c>
      <c r="I14" s="9">
        <v>50</v>
      </c>
      <c r="J14" s="9">
        <f t="shared" si="9"/>
        <v>135</v>
      </c>
      <c r="K14" s="2" t="s">
        <v>4</v>
      </c>
    </row>
    <row r="15" spans="1:11" ht="31.5" customHeight="1">
      <c r="A15" s="83"/>
      <c r="B15" s="82"/>
      <c r="C15" s="81"/>
      <c r="D15" s="81"/>
      <c r="E15" s="9"/>
      <c r="F15" s="9"/>
      <c r="G15" s="9">
        <v>40</v>
      </c>
      <c r="H15" s="9">
        <v>45</v>
      </c>
      <c r="I15" s="9">
        <v>50</v>
      </c>
      <c r="J15" s="9">
        <f t="shared" si="9"/>
        <v>135</v>
      </c>
      <c r="K15" s="2" t="s">
        <v>5</v>
      </c>
    </row>
    <row r="16" spans="1:11" ht="15.75">
      <c r="A16" s="83">
        <v>5</v>
      </c>
      <c r="B16" s="82" t="s">
        <v>47</v>
      </c>
      <c r="C16" s="81" t="s">
        <v>26</v>
      </c>
      <c r="D16" s="81" t="s">
        <v>6</v>
      </c>
      <c r="E16" s="9">
        <v>70</v>
      </c>
      <c r="F16" s="9">
        <v>12</v>
      </c>
      <c r="G16" s="9">
        <v>80</v>
      </c>
      <c r="H16" s="9">
        <v>85</v>
      </c>
      <c r="I16" s="9">
        <v>90</v>
      </c>
      <c r="J16" s="9">
        <f t="shared" si="9"/>
        <v>337</v>
      </c>
      <c r="K16" s="2" t="s">
        <v>4</v>
      </c>
    </row>
    <row r="17" spans="1:11" ht="60" customHeight="1">
      <c r="A17" s="83"/>
      <c r="B17" s="82"/>
      <c r="C17" s="81"/>
      <c r="D17" s="81"/>
      <c r="E17" s="9">
        <v>70</v>
      </c>
      <c r="F17" s="9">
        <v>12</v>
      </c>
      <c r="G17" s="9">
        <v>80</v>
      </c>
      <c r="H17" s="9">
        <v>85</v>
      </c>
      <c r="I17" s="9">
        <v>90</v>
      </c>
      <c r="J17" s="9">
        <f t="shared" si="9"/>
        <v>337</v>
      </c>
      <c r="K17" s="2" t="s">
        <v>5</v>
      </c>
    </row>
    <row r="18" spans="1:11" ht="15.75">
      <c r="A18" s="83">
        <v>6</v>
      </c>
      <c r="B18" s="82" t="s">
        <v>14</v>
      </c>
      <c r="C18" s="81" t="s">
        <v>26</v>
      </c>
      <c r="D18" s="81" t="s">
        <v>6</v>
      </c>
      <c r="E18" s="9">
        <v>400</v>
      </c>
      <c r="F18" s="9">
        <v>400</v>
      </c>
      <c r="G18" s="9">
        <v>650</v>
      </c>
      <c r="H18" s="9">
        <v>700</v>
      </c>
      <c r="I18" s="9">
        <v>800</v>
      </c>
      <c r="J18" s="9">
        <f t="shared" si="9"/>
        <v>2950</v>
      </c>
      <c r="K18" s="2" t="s">
        <v>4</v>
      </c>
    </row>
    <row r="19" spans="1:11" ht="32.25" customHeight="1">
      <c r="A19" s="83"/>
      <c r="B19" s="82"/>
      <c r="C19" s="81"/>
      <c r="D19" s="81"/>
      <c r="E19" s="9">
        <v>400</v>
      </c>
      <c r="F19" s="9">
        <v>400</v>
      </c>
      <c r="G19" s="9">
        <v>650</v>
      </c>
      <c r="H19" s="9">
        <v>700</v>
      </c>
      <c r="I19" s="9">
        <v>800</v>
      </c>
      <c r="J19" s="9">
        <f t="shared" si="9"/>
        <v>2950</v>
      </c>
      <c r="K19" s="2" t="s">
        <v>5</v>
      </c>
    </row>
    <row r="20" spans="1:11" ht="15.75">
      <c r="A20" s="91">
        <v>7</v>
      </c>
      <c r="B20" s="87" t="s">
        <v>39</v>
      </c>
      <c r="C20" s="87" t="s">
        <v>26</v>
      </c>
      <c r="D20" s="87" t="s">
        <v>6</v>
      </c>
      <c r="E20" s="9">
        <v>172.2</v>
      </c>
      <c r="F20" s="9">
        <v>173.7</v>
      </c>
      <c r="G20" s="9"/>
      <c r="H20" s="9"/>
      <c r="I20" s="9"/>
      <c r="J20" s="9">
        <f>E20+F20+G20+H20+I20</f>
        <v>345.9</v>
      </c>
      <c r="K20" s="5" t="s">
        <v>4</v>
      </c>
    </row>
    <row r="21" spans="1:11" ht="32.25" customHeight="1">
      <c r="A21" s="93"/>
      <c r="B21" s="88"/>
      <c r="C21" s="88"/>
      <c r="D21" s="88"/>
      <c r="E21" s="9">
        <v>172.2</v>
      </c>
      <c r="F21" s="10">
        <v>173.7</v>
      </c>
      <c r="G21" s="9"/>
      <c r="H21" s="9"/>
      <c r="I21" s="9"/>
      <c r="J21" s="9">
        <f t="shared" si="9"/>
        <v>345.9</v>
      </c>
      <c r="K21" s="5" t="s">
        <v>40</v>
      </c>
    </row>
    <row r="22" spans="1:11" ht="15.75">
      <c r="A22" s="83">
        <v>8</v>
      </c>
      <c r="B22" s="82" t="s">
        <v>37</v>
      </c>
      <c r="C22" s="81" t="s">
        <v>26</v>
      </c>
      <c r="D22" s="81" t="s">
        <v>6</v>
      </c>
      <c r="E22" s="9"/>
      <c r="F22" s="9">
        <v>95</v>
      </c>
      <c r="G22" s="9">
        <v>60</v>
      </c>
      <c r="H22" s="9">
        <v>65</v>
      </c>
      <c r="I22" s="9">
        <v>70</v>
      </c>
      <c r="J22" s="9">
        <f t="shared" si="9"/>
        <v>290</v>
      </c>
      <c r="K22" s="2" t="s">
        <v>4</v>
      </c>
    </row>
    <row r="23" spans="1:11" ht="31.5" customHeight="1">
      <c r="A23" s="83"/>
      <c r="B23" s="82"/>
      <c r="C23" s="81"/>
      <c r="D23" s="81"/>
      <c r="E23" s="9"/>
      <c r="F23" s="9">
        <v>95</v>
      </c>
      <c r="G23" s="9">
        <v>60</v>
      </c>
      <c r="H23" s="9">
        <v>65</v>
      </c>
      <c r="I23" s="9">
        <v>70</v>
      </c>
      <c r="J23" s="9">
        <f t="shared" si="9"/>
        <v>290</v>
      </c>
      <c r="K23" s="22" t="s">
        <v>40</v>
      </c>
    </row>
    <row r="24" spans="1:11" ht="15" customHeight="1">
      <c r="A24" s="83">
        <v>9</v>
      </c>
      <c r="B24" s="82" t="s">
        <v>38</v>
      </c>
      <c r="C24" s="87">
        <v>2017</v>
      </c>
      <c r="D24" s="81" t="s">
        <v>6</v>
      </c>
      <c r="E24" s="9"/>
      <c r="F24" s="9"/>
      <c r="G24" s="9">
        <v>100</v>
      </c>
      <c r="H24" s="9"/>
      <c r="I24" s="9"/>
      <c r="J24" s="9">
        <f t="shared" si="9"/>
        <v>100</v>
      </c>
      <c r="K24" s="2" t="s">
        <v>4</v>
      </c>
    </row>
    <row r="25" spans="1:11" ht="48.75" customHeight="1">
      <c r="A25" s="83"/>
      <c r="B25" s="82"/>
      <c r="C25" s="88"/>
      <c r="D25" s="81"/>
      <c r="E25" s="9"/>
      <c r="F25" s="9"/>
      <c r="G25" s="9">
        <v>100</v>
      </c>
      <c r="H25" s="9"/>
      <c r="I25" s="9"/>
      <c r="J25" s="9">
        <f t="shared" si="9"/>
        <v>100</v>
      </c>
      <c r="K25" s="2" t="s">
        <v>5</v>
      </c>
    </row>
    <row r="26" spans="1:11" ht="15.75" customHeight="1">
      <c r="A26" s="91">
        <v>10</v>
      </c>
      <c r="B26" s="87" t="s">
        <v>46</v>
      </c>
      <c r="C26" s="87">
        <v>2017</v>
      </c>
      <c r="D26" s="96" t="s">
        <v>6</v>
      </c>
      <c r="E26" s="12"/>
      <c r="F26" s="12"/>
      <c r="G26" s="12">
        <v>60</v>
      </c>
      <c r="H26" s="12"/>
      <c r="I26" s="12"/>
      <c r="J26" s="12">
        <f t="shared" ref="J26:J35" si="10">E26+F26+G26+H26+I26</f>
        <v>60</v>
      </c>
      <c r="K26" s="11" t="s">
        <v>4</v>
      </c>
    </row>
    <row r="27" spans="1:11" ht="48.75" customHeight="1">
      <c r="A27" s="93"/>
      <c r="B27" s="88"/>
      <c r="C27" s="88"/>
      <c r="D27" s="97"/>
      <c r="E27" s="12"/>
      <c r="F27" s="12"/>
      <c r="G27" s="12">
        <v>60</v>
      </c>
      <c r="H27" s="12"/>
      <c r="I27" s="12"/>
      <c r="J27" s="12">
        <f t="shared" si="10"/>
        <v>60</v>
      </c>
      <c r="K27" s="11" t="s">
        <v>5</v>
      </c>
    </row>
    <row r="28" spans="1:11" ht="15.75">
      <c r="A28" s="83">
        <v>11</v>
      </c>
      <c r="B28" s="82" t="s">
        <v>57</v>
      </c>
      <c r="C28" s="82">
        <v>2016</v>
      </c>
      <c r="D28" s="81" t="s">
        <v>6</v>
      </c>
      <c r="E28" s="16"/>
      <c r="F28" s="16">
        <v>60</v>
      </c>
      <c r="G28" s="16"/>
      <c r="H28" s="16"/>
      <c r="I28" s="16"/>
      <c r="J28" s="17">
        <f t="shared" si="10"/>
        <v>60</v>
      </c>
      <c r="K28" s="15" t="s">
        <v>4</v>
      </c>
    </row>
    <row r="29" spans="1:11" ht="47.25" customHeight="1">
      <c r="A29" s="83"/>
      <c r="B29" s="82"/>
      <c r="C29" s="82"/>
      <c r="D29" s="81"/>
      <c r="E29" s="16"/>
      <c r="F29" s="16">
        <v>60</v>
      </c>
      <c r="G29" s="16"/>
      <c r="H29" s="16"/>
      <c r="I29" s="16"/>
      <c r="J29" s="17">
        <f t="shared" si="10"/>
        <v>60</v>
      </c>
      <c r="K29" s="15" t="s">
        <v>5</v>
      </c>
    </row>
    <row r="30" spans="1:11" ht="15.75">
      <c r="A30" s="83">
        <v>12</v>
      </c>
      <c r="B30" s="82" t="s">
        <v>58</v>
      </c>
      <c r="C30" s="82">
        <v>2016</v>
      </c>
      <c r="D30" s="81" t="s">
        <v>6</v>
      </c>
      <c r="E30" s="16"/>
      <c r="F30" s="16">
        <v>170</v>
      </c>
      <c r="G30" s="16"/>
      <c r="H30" s="16"/>
      <c r="I30" s="16"/>
      <c r="J30" s="17">
        <f t="shared" si="10"/>
        <v>170</v>
      </c>
      <c r="K30" s="15" t="s">
        <v>4</v>
      </c>
    </row>
    <row r="31" spans="1:11" ht="63" customHeight="1">
      <c r="A31" s="83"/>
      <c r="B31" s="82"/>
      <c r="C31" s="82"/>
      <c r="D31" s="81"/>
      <c r="E31" s="16"/>
      <c r="F31" s="16">
        <v>170</v>
      </c>
      <c r="G31" s="16"/>
      <c r="H31" s="16"/>
      <c r="I31" s="16"/>
      <c r="J31" s="17">
        <f t="shared" si="10"/>
        <v>170</v>
      </c>
      <c r="K31" s="15" t="s">
        <v>5</v>
      </c>
    </row>
    <row r="32" spans="1:11" ht="63" customHeight="1">
      <c r="A32" s="83">
        <v>13</v>
      </c>
      <c r="B32" s="82" t="s">
        <v>59</v>
      </c>
      <c r="C32" s="82">
        <v>2016</v>
      </c>
      <c r="D32" s="81" t="s">
        <v>6</v>
      </c>
      <c r="E32" s="19"/>
      <c r="F32" s="19"/>
      <c r="G32" s="19"/>
      <c r="H32" s="19"/>
      <c r="I32" s="19"/>
      <c r="J32" s="19">
        <f t="shared" ref="J32:J33" si="11">E32+F32+G32+H32+I32</f>
        <v>0</v>
      </c>
      <c r="K32" s="18" t="s">
        <v>4</v>
      </c>
    </row>
    <row r="33" spans="1:11" ht="58.5" customHeight="1">
      <c r="A33" s="83"/>
      <c r="B33" s="82"/>
      <c r="C33" s="82"/>
      <c r="D33" s="81"/>
      <c r="E33" s="19"/>
      <c r="F33" s="19"/>
      <c r="G33" s="19"/>
      <c r="H33" s="19"/>
      <c r="I33" s="19"/>
      <c r="J33" s="19">
        <f t="shared" si="11"/>
        <v>0</v>
      </c>
      <c r="K33" s="18" t="s">
        <v>5</v>
      </c>
    </row>
    <row r="34" spans="1:11" ht="15.75">
      <c r="A34" s="86">
        <v>14</v>
      </c>
      <c r="B34" s="99" t="s">
        <v>60</v>
      </c>
      <c r="C34" s="99">
        <v>2016</v>
      </c>
      <c r="D34" s="98" t="s">
        <v>6</v>
      </c>
      <c r="E34" s="10"/>
      <c r="F34" s="10">
        <v>560</v>
      </c>
      <c r="G34" s="10"/>
      <c r="H34" s="10"/>
      <c r="I34" s="10"/>
      <c r="J34" s="10">
        <f t="shared" si="10"/>
        <v>560</v>
      </c>
      <c r="K34" s="20" t="s">
        <v>4</v>
      </c>
    </row>
    <row r="35" spans="1:11" ht="103.5" customHeight="1">
      <c r="A35" s="86"/>
      <c r="B35" s="99"/>
      <c r="C35" s="99"/>
      <c r="D35" s="98"/>
      <c r="E35" s="10"/>
      <c r="F35" s="10">
        <v>560</v>
      </c>
      <c r="G35" s="10"/>
      <c r="H35" s="10"/>
      <c r="I35" s="10"/>
      <c r="J35" s="10">
        <f t="shared" si="10"/>
        <v>560</v>
      </c>
      <c r="K35" s="20" t="s">
        <v>5</v>
      </c>
    </row>
    <row r="36" spans="1:11" ht="109.5" customHeight="1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</row>
    <row r="37" spans="1:11" ht="15.75">
      <c r="A37" s="83">
        <v>15</v>
      </c>
      <c r="B37" s="82" t="s">
        <v>15</v>
      </c>
      <c r="C37" s="81"/>
      <c r="D37" s="81"/>
      <c r="E37" s="3">
        <f t="shared" ref="E37:J37" si="12">E40+E61+E67</f>
        <v>23290.9</v>
      </c>
      <c r="F37" s="3">
        <f t="shared" si="12"/>
        <v>22078.3</v>
      </c>
      <c r="G37" s="3">
        <f t="shared" si="12"/>
        <v>22840</v>
      </c>
      <c r="H37" s="3">
        <f t="shared" si="12"/>
        <v>22715</v>
      </c>
      <c r="I37" s="3">
        <f t="shared" si="12"/>
        <v>24190</v>
      </c>
      <c r="J37" s="3">
        <f t="shared" si="12"/>
        <v>115114.2</v>
      </c>
      <c r="K37" s="2" t="s">
        <v>4</v>
      </c>
    </row>
    <row r="38" spans="1:11" ht="15.75">
      <c r="A38" s="83"/>
      <c r="B38" s="82"/>
      <c r="C38" s="81"/>
      <c r="D38" s="81"/>
      <c r="E38" s="3">
        <f>E41</f>
        <v>7621</v>
      </c>
      <c r="F38" s="3">
        <f>F41</f>
        <v>6369.3</v>
      </c>
      <c r="G38" s="3"/>
      <c r="H38" s="3"/>
      <c r="I38" s="3"/>
      <c r="J38" s="3">
        <f>J41</f>
        <v>13990.3</v>
      </c>
      <c r="K38" s="6" t="s">
        <v>40</v>
      </c>
    </row>
    <row r="39" spans="1:11" ht="96" customHeight="1">
      <c r="A39" s="83"/>
      <c r="B39" s="82"/>
      <c r="C39" s="81"/>
      <c r="D39" s="81"/>
      <c r="E39" s="3">
        <f t="shared" ref="E39:J39" si="13">E42+E62+E68</f>
        <v>15669.900000000001</v>
      </c>
      <c r="F39" s="3">
        <f t="shared" si="13"/>
        <v>15709</v>
      </c>
      <c r="G39" s="3">
        <f t="shared" si="13"/>
        <v>22840</v>
      </c>
      <c r="H39" s="3">
        <f t="shared" si="13"/>
        <v>22715</v>
      </c>
      <c r="I39" s="3">
        <f t="shared" si="13"/>
        <v>24190</v>
      </c>
      <c r="J39" s="3">
        <f t="shared" si="13"/>
        <v>101123.9</v>
      </c>
      <c r="K39" s="2" t="s">
        <v>5</v>
      </c>
    </row>
    <row r="40" spans="1:11" ht="15.75">
      <c r="A40" s="83">
        <v>16</v>
      </c>
      <c r="B40" s="82" t="s">
        <v>16</v>
      </c>
      <c r="C40" s="81"/>
      <c r="D40" s="81"/>
      <c r="E40" s="3">
        <f>E43+E46+E48+E50+E52+E54+E56+E58</f>
        <v>23111.9</v>
      </c>
      <c r="F40" s="3">
        <f t="shared" ref="F40:J40" si="14">F43+F46+F48+F50+F52+F54+F56+F58</f>
        <v>21707.3</v>
      </c>
      <c r="G40" s="3">
        <f t="shared" si="14"/>
        <v>22400</v>
      </c>
      <c r="H40" s="3">
        <f t="shared" si="14"/>
        <v>22210</v>
      </c>
      <c r="I40" s="3">
        <f t="shared" si="14"/>
        <v>23620</v>
      </c>
      <c r="J40" s="3">
        <f t="shared" si="14"/>
        <v>113049.2</v>
      </c>
      <c r="K40" s="2" t="s">
        <v>4</v>
      </c>
    </row>
    <row r="41" spans="1:11" ht="15.75">
      <c r="A41" s="83"/>
      <c r="B41" s="82"/>
      <c r="C41" s="81"/>
      <c r="D41" s="81"/>
      <c r="E41" s="3">
        <f>E44+E59</f>
        <v>7621</v>
      </c>
      <c r="F41" s="3">
        <f>F44+F59</f>
        <v>6369.3</v>
      </c>
      <c r="G41" s="3"/>
      <c r="H41" s="3"/>
      <c r="I41" s="3"/>
      <c r="J41" s="3">
        <f>J44+J59</f>
        <v>13990.3</v>
      </c>
      <c r="K41" s="5" t="s">
        <v>40</v>
      </c>
    </row>
    <row r="42" spans="1:11" ht="47.25" customHeight="1">
      <c r="A42" s="83"/>
      <c r="B42" s="82"/>
      <c r="C42" s="81"/>
      <c r="D42" s="81"/>
      <c r="E42" s="3">
        <f>E45+E47+E49+E51+E53+E55+E57+E60</f>
        <v>15490.900000000001</v>
      </c>
      <c r="F42" s="3">
        <f t="shared" ref="F42:I42" si="15">F45+F47+F49+F51+F53+F55+F57+F60</f>
        <v>15338</v>
      </c>
      <c r="G42" s="3">
        <f t="shared" si="15"/>
        <v>22400</v>
      </c>
      <c r="H42" s="3">
        <f t="shared" si="15"/>
        <v>22210</v>
      </c>
      <c r="I42" s="3">
        <f t="shared" si="15"/>
        <v>23620</v>
      </c>
      <c r="J42" s="3">
        <f>J45+J47+J49+J51+J53+J55+J57+J60</f>
        <v>99058.9</v>
      </c>
      <c r="K42" s="2" t="s">
        <v>5</v>
      </c>
    </row>
    <row r="43" spans="1:11" ht="15.75">
      <c r="A43" s="83">
        <v>17</v>
      </c>
      <c r="B43" s="82" t="s">
        <v>17</v>
      </c>
      <c r="C43" s="81" t="s">
        <v>26</v>
      </c>
      <c r="D43" s="81" t="s">
        <v>6</v>
      </c>
      <c r="E43" s="9">
        <f>E44+E45</f>
        <v>7371</v>
      </c>
      <c r="F43" s="19">
        <f>F44+F45</f>
        <v>6729.3</v>
      </c>
      <c r="G43" s="9">
        <f t="shared" ref="G43:J43" si="16">G44+G45</f>
        <v>850</v>
      </c>
      <c r="H43" s="9">
        <f t="shared" si="16"/>
        <v>900</v>
      </c>
      <c r="I43" s="9">
        <f t="shared" si="16"/>
        <v>950</v>
      </c>
      <c r="J43" s="9">
        <f t="shared" si="16"/>
        <v>16800.3</v>
      </c>
      <c r="K43" s="2" t="s">
        <v>4</v>
      </c>
    </row>
    <row r="44" spans="1:11" ht="15.75">
      <c r="A44" s="83"/>
      <c r="B44" s="82"/>
      <c r="C44" s="81"/>
      <c r="D44" s="81"/>
      <c r="E44" s="10">
        <v>6621</v>
      </c>
      <c r="F44" s="10">
        <v>6369.3</v>
      </c>
      <c r="G44" s="9"/>
      <c r="H44" s="9"/>
      <c r="I44" s="9"/>
      <c r="J44" s="9">
        <f t="shared" ref="J44:J57" si="17">E44+F44+G44+H44+I44</f>
        <v>12990.3</v>
      </c>
      <c r="K44" s="5" t="s">
        <v>40</v>
      </c>
    </row>
    <row r="45" spans="1:11" ht="61.5" customHeight="1">
      <c r="A45" s="83"/>
      <c r="B45" s="82"/>
      <c r="C45" s="81"/>
      <c r="D45" s="81"/>
      <c r="E45" s="9">
        <v>750</v>
      </c>
      <c r="F45" s="9">
        <v>360</v>
      </c>
      <c r="G45" s="9">
        <v>850</v>
      </c>
      <c r="H45" s="9">
        <v>900</v>
      </c>
      <c r="I45" s="9">
        <v>950</v>
      </c>
      <c r="J45" s="9">
        <f t="shared" si="17"/>
        <v>3810</v>
      </c>
      <c r="K45" s="2" t="s">
        <v>5</v>
      </c>
    </row>
    <row r="46" spans="1:11" ht="15.75" customHeight="1">
      <c r="A46" s="83">
        <v>18</v>
      </c>
      <c r="B46" s="82" t="s">
        <v>49</v>
      </c>
      <c r="C46" s="81" t="s">
        <v>44</v>
      </c>
      <c r="D46" s="81" t="s">
        <v>6</v>
      </c>
      <c r="E46" s="9"/>
      <c r="F46" s="9"/>
      <c r="G46" s="9">
        <v>400</v>
      </c>
      <c r="H46" s="9">
        <v>450</v>
      </c>
      <c r="I46" s="9">
        <v>500</v>
      </c>
      <c r="J46" s="9">
        <f t="shared" si="17"/>
        <v>1350</v>
      </c>
      <c r="K46" s="2" t="s">
        <v>4</v>
      </c>
    </row>
    <row r="47" spans="1:11" ht="200.25" customHeight="1">
      <c r="A47" s="83"/>
      <c r="B47" s="82"/>
      <c r="C47" s="81"/>
      <c r="D47" s="81"/>
      <c r="E47" s="9"/>
      <c r="F47" s="9"/>
      <c r="G47" s="9">
        <v>400</v>
      </c>
      <c r="H47" s="9">
        <v>450</v>
      </c>
      <c r="I47" s="9">
        <v>500</v>
      </c>
      <c r="J47" s="9">
        <f t="shared" si="17"/>
        <v>1350</v>
      </c>
      <c r="K47" s="2" t="s">
        <v>5</v>
      </c>
    </row>
    <row r="48" spans="1:11" ht="15" customHeight="1">
      <c r="A48" s="83">
        <v>19</v>
      </c>
      <c r="B48" s="82" t="s">
        <v>50</v>
      </c>
      <c r="C48" s="81" t="s">
        <v>26</v>
      </c>
      <c r="D48" s="81" t="s">
        <v>6</v>
      </c>
      <c r="E48" s="9">
        <v>500</v>
      </c>
      <c r="F48" s="9">
        <v>668</v>
      </c>
      <c r="G48" s="9">
        <v>3000</v>
      </c>
      <c r="H48" s="9">
        <f t="shared" ref="H48" si="18">H49</f>
        <v>1600</v>
      </c>
      <c r="I48" s="9">
        <f t="shared" ref="I48" si="19">I49</f>
        <v>1800</v>
      </c>
      <c r="J48" s="9">
        <f t="shared" si="17"/>
        <v>7568</v>
      </c>
      <c r="K48" s="2" t="s">
        <v>4</v>
      </c>
    </row>
    <row r="49" spans="1:11" ht="114" customHeight="1">
      <c r="A49" s="83"/>
      <c r="B49" s="82"/>
      <c r="C49" s="81"/>
      <c r="D49" s="81"/>
      <c r="E49" s="9">
        <v>500</v>
      </c>
      <c r="F49" s="9">
        <v>668</v>
      </c>
      <c r="G49" s="9">
        <v>3000</v>
      </c>
      <c r="H49" s="9">
        <v>1600</v>
      </c>
      <c r="I49" s="9">
        <v>1800</v>
      </c>
      <c r="J49" s="9">
        <f t="shared" si="17"/>
        <v>7568</v>
      </c>
      <c r="K49" s="2" t="s">
        <v>5</v>
      </c>
    </row>
    <row r="50" spans="1:11" ht="15.75" customHeight="1">
      <c r="A50" s="83">
        <v>20</v>
      </c>
      <c r="B50" s="82" t="s">
        <v>51</v>
      </c>
      <c r="C50" s="81" t="s">
        <v>26</v>
      </c>
      <c r="D50" s="81" t="s">
        <v>6</v>
      </c>
      <c r="E50" s="9">
        <v>8000</v>
      </c>
      <c r="F50" s="9">
        <v>8440</v>
      </c>
      <c r="G50" s="9">
        <v>11000</v>
      </c>
      <c r="H50" s="9">
        <v>11500</v>
      </c>
      <c r="I50" s="9">
        <v>12000</v>
      </c>
      <c r="J50" s="9">
        <f t="shared" si="17"/>
        <v>50940</v>
      </c>
      <c r="K50" s="2" t="s">
        <v>4</v>
      </c>
    </row>
    <row r="51" spans="1:11" ht="48.75" customHeight="1">
      <c r="A51" s="83"/>
      <c r="B51" s="82"/>
      <c r="C51" s="81"/>
      <c r="D51" s="81"/>
      <c r="E51" s="9">
        <v>8000</v>
      </c>
      <c r="F51" s="9">
        <v>8440</v>
      </c>
      <c r="G51" s="9">
        <v>11000</v>
      </c>
      <c r="H51" s="9">
        <v>11500</v>
      </c>
      <c r="I51" s="9">
        <v>12000</v>
      </c>
      <c r="J51" s="9">
        <f t="shared" si="17"/>
        <v>50940</v>
      </c>
      <c r="K51" s="2" t="s">
        <v>5</v>
      </c>
    </row>
    <row r="52" spans="1:11" ht="15.75" customHeight="1">
      <c r="A52" s="83">
        <v>21</v>
      </c>
      <c r="B52" s="82" t="s">
        <v>52</v>
      </c>
      <c r="C52" s="81" t="s">
        <v>26</v>
      </c>
      <c r="D52" s="81" t="s">
        <v>6</v>
      </c>
      <c r="E52" s="9">
        <v>310</v>
      </c>
      <c r="F52" s="9">
        <v>360</v>
      </c>
      <c r="G52" s="9">
        <v>600</v>
      </c>
      <c r="H52" s="9">
        <v>660</v>
      </c>
      <c r="I52" s="9">
        <v>720</v>
      </c>
      <c r="J52" s="9">
        <f t="shared" si="17"/>
        <v>2650</v>
      </c>
      <c r="K52" s="2" t="s">
        <v>4</v>
      </c>
    </row>
    <row r="53" spans="1:11" ht="46.5" customHeight="1">
      <c r="A53" s="83"/>
      <c r="B53" s="82"/>
      <c r="C53" s="81"/>
      <c r="D53" s="81"/>
      <c r="E53" s="9">
        <v>310</v>
      </c>
      <c r="F53" s="9">
        <v>360</v>
      </c>
      <c r="G53" s="9">
        <v>600</v>
      </c>
      <c r="H53" s="9">
        <v>660</v>
      </c>
      <c r="I53" s="9">
        <v>720</v>
      </c>
      <c r="J53" s="9">
        <f t="shared" si="17"/>
        <v>2650</v>
      </c>
      <c r="K53" s="2" t="s">
        <v>5</v>
      </c>
    </row>
    <row r="54" spans="1:11" ht="15.75" customHeight="1">
      <c r="A54" s="83">
        <v>22</v>
      </c>
      <c r="B54" s="82" t="s">
        <v>53</v>
      </c>
      <c r="C54" s="81" t="s">
        <v>26</v>
      </c>
      <c r="D54" s="81" t="s">
        <v>6</v>
      </c>
      <c r="E54" s="9">
        <v>4983.2</v>
      </c>
      <c r="F54" s="9">
        <v>4710</v>
      </c>
      <c r="G54" s="9">
        <v>5500</v>
      </c>
      <c r="H54" s="9">
        <v>6000</v>
      </c>
      <c r="I54" s="9">
        <v>6500</v>
      </c>
      <c r="J54" s="9">
        <f t="shared" si="17"/>
        <v>27693.200000000001</v>
      </c>
      <c r="K54" s="2" t="s">
        <v>4</v>
      </c>
    </row>
    <row r="55" spans="1:11" ht="48.75" customHeight="1">
      <c r="A55" s="83"/>
      <c r="B55" s="82"/>
      <c r="C55" s="81"/>
      <c r="D55" s="81"/>
      <c r="E55" s="9">
        <v>4983.2</v>
      </c>
      <c r="F55" s="9">
        <v>4710</v>
      </c>
      <c r="G55" s="9">
        <v>5500</v>
      </c>
      <c r="H55" s="9">
        <v>6000</v>
      </c>
      <c r="I55" s="9">
        <v>6500</v>
      </c>
      <c r="J55" s="9">
        <f t="shared" si="17"/>
        <v>27693.200000000001</v>
      </c>
      <c r="K55" s="2" t="s">
        <v>5</v>
      </c>
    </row>
    <row r="56" spans="1:11" ht="15.75" customHeight="1">
      <c r="A56" s="83">
        <v>23</v>
      </c>
      <c r="B56" s="82" t="s">
        <v>54</v>
      </c>
      <c r="C56" s="81" t="s">
        <v>26</v>
      </c>
      <c r="D56" s="81" t="s">
        <v>6</v>
      </c>
      <c r="E56" s="9">
        <v>900</v>
      </c>
      <c r="F56" s="9">
        <v>800</v>
      </c>
      <c r="G56" s="9">
        <v>1050</v>
      </c>
      <c r="H56" s="9">
        <v>1100</v>
      </c>
      <c r="I56" s="9">
        <v>1150</v>
      </c>
      <c r="J56" s="9">
        <f t="shared" si="17"/>
        <v>5000</v>
      </c>
      <c r="K56" s="2" t="s">
        <v>4</v>
      </c>
    </row>
    <row r="57" spans="1:11" ht="49.5" customHeight="1">
      <c r="A57" s="83"/>
      <c r="B57" s="82"/>
      <c r="C57" s="81"/>
      <c r="D57" s="81"/>
      <c r="E57" s="9">
        <v>900</v>
      </c>
      <c r="F57" s="9">
        <v>800</v>
      </c>
      <c r="G57" s="9">
        <v>1050</v>
      </c>
      <c r="H57" s="9">
        <v>1100</v>
      </c>
      <c r="I57" s="9">
        <v>1150</v>
      </c>
      <c r="J57" s="9">
        <f t="shared" si="17"/>
        <v>5000</v>
      </c>
      <c r="K57" s="2" t="s">
        <v>5</v>
      </c>
    </row>
    <row r="58" spans="1:11" ht="15.75">
      <c r="A58" s="91">
        <v>24</v>
      </c>
      <c r="B58" s="82" t="s">
        <v>48</v>
      </c>
      <c r="C58" s="87">
        <v>2015</v>
      </c>
      <c r="D58" s="87" t="s">
        <v>45</v>
      </c>
      <c r="E58" s="13">
        <v>1047.7</v>
      </c>
      <c r="F58" s="13"/>
      <c r="G58" s="13"/>
      <c r="H58" s="13"/>
      <c r="I58" s="13"/>
      <c r="J58" s="13">
        <f t="shared" ref="J58" si="20">J59+J60</f>
        <v>1047.7</v>
      </c>
      <c r="K58" s="14" t="s">
        <v>4</v>
      </c>
    </row>
    <row r="59" spans="1:11" ht="15.75">
      <c r="A59" s="92"/>
      <c r="B59" s="82"/>
      <c r="C59" s="94"/>
      <c r="D59" s="94"/>
      <c r="E59" s="13">
        <v>1000</v>
      </c>
      <c r="F59" s="13"/>
      <c r="G59" s="13"/>
      <c r="H59" s="13"/>
      <c r="I59" s="13"/>
      <c r="J59" s="13">
        <f t="shared" ref="J59:J60" si="21">E59+F59+G59+H59+I59</f>
        <v>1000</v>
      </c>
      <c r="K59" s="14" t="s">
        <v>40</v>
      </c>
    </row>
    <row r="60" spans="1:11" ht="126" customHeight="1">
      <c r="A60" s="93"/>
      <c r="B60" s="82"/>
      <c r="C60" s="88"/>
      <c r="D60" s="88"/>
      <c r="E60" s="13">
        <v>47.7</v>
      </c>
      <c r="F60" s="13"/>
      <c r="G60" s="13"/>
      <c r="H60" s="13"/>
      <c r="I60" s="13"/>
      <c r="J60" s="13">
        <f t="shared" si="21"/>
        <v>47.7</v>
      </c>
      <c r="K60" s="14" t="s">
        <v>5</v>
      </c>
    </row>
    <row r="61" spans="1:11" ht="15.75">
      <c r="A61" s="83">
        <v>25</v>
      </c>
      <c r="B61" s="82" t="s">
        <v>18</v>
      </c>
      <c r="C61" s="81"/>
      <c r="D61" s="81"/>
      <c r="E61" s="3">
        <f>E65+E63</f>
        <v>15.7</v>
      </c>
      <c r="F61" s="3">
        <f t="shared" ref="F61:I61" si="22">F65+F63</f>
        <v>20</v>
      </c>
      <c r="G61" s="3">
        <f t="shared" si="22"/>
        <v>85</v>
      </c>
      <c r="H61" s="3">
        <f t="shared" si="22"/>
        <v>95</v>
      </c>
      <c r="I61" s="3">
        <f t="shared" si="22"/>
        <v>105</v>
      </c>
      <c r="J61" s="3">
        <f>J65+J63</f>
        <v>320.7</v>
      </c>
      <c r="K61" s="2" t="s">
        <v>4</v>
      </c>
    </row>
    <row r="62" spans="1:11" ht="110.25" customHeight="1">
      <c r="A62" s="83"/>
      <c r="B62" s="82"/>
      <c r="C62" s="81"/>
      <c r="D62" s="81"/>
      <c r="E62" s="3">
        <f>E66+E64</f>
        <v>15.7</v>
      </c>
      <c r="F62" s="3">
        <f t="shared" ref="F62:J62" si="23">F66+F64</f>
        <v>20</v>
      </c>
      <c r="G62" s="3">
        <f t="shared" si="23"/>
        <v>85</v>
      </c>
      <c r="H62" s="3">
        <f t="shared" si="23"/>
        <v>95</v>
      </c>
      <c r="I62" s="3">
        <f t="shared" si="23"/>
        <v>105</v>
      </c>
      <c r="J62" s="3">
        <f t="shared" si="23"/>
        <v>320.7</v>
      </c>
      <c r="K62" s="2" t="s">
        <v>5</v>
      </c>
    </row>
    <row r="63" spans="1:11" ht="15.75" customHeight="1">
      <c r="A63" s="83">
        <v>26</v>
      </c>
      <c r="B63" s="82" t="s">
        <v>27</v>
      </c>
      <c r="C63" s="81" t="s">
        <v>26</v>
      </c>
      <c r="D63" s="81" t="s">
        <v>7</v>
      </c>
      <c r="E63" s="9">
        <v>15.7</v>
      </c>
      <c r="F63" s="9">
        <v>20</v>
      </c>
      <c r="G63" s="9">
        <v>35</v>
      </c>
      <c r="H63" s="9">
        <v>40</v>
      </c>
      <c r="I63" s="9">
        <v>45</v>
      </c>
      <c r="J63" s="9">
        <f>E63+F63+G63+H63+I63</f>
        <v>155.69999999999999</v>
      </c>
      <c r="K63" s="2" t="s">
        <v>4</v>
      </c>
    </row>
    <row r="64" spans="1:11" ht="165" customHeight="1">
      <c r="A64" s="83"/>
      <c r="B64" s="82"/>
      <c r="C64" s="81"/>
      <c r="D64" s="81"/>
      <c r="E64" s="9">
        <v>15.7</v>
      </c>
      <c r="F64" s="9">
        <v>20</v>
      </c>
      <c r="G64" s="9">
        <v>35</v>
      </c>
      <c r="H64" s="9">
        <v>40</v>
      </c>
      <c r="I64" s="9">
        <v>45</v>
      </c>
      <c r="J64" s="9">
        <f>E64+F64+G64+H64+I64</f>
        <v>155.69999999999999</v>
      </c>
      <c r="K64" s="2" t="s">
        <v>5</v>
      </c>
    </row>
    <row r="65" spans="1:11" ht="15" customHeight="1">
      <c r="A65" s="83">
        <v>27</v>
      </c>
      <c r="B65" s="82" t="s">
        <v>19</v>
      </c>
      <c r="C65" s="81" t="s">
        <v>26</v>
      </c>
      <c r="D65" s="87" t="s">
        <v>7</v>
      </c>
      <c r="E65" s="9"/>
      <c r="F65" s="9"/>
      <c r="G65" s="9">
        <v>50</v>
      </c>
      <c r="H65" s="9">
        <v>55</v>
      </c>
      <c r="I65" s="9">
        <v>60</v>
      </c>
      <c r="J65" s="9">
        <f>E65+F65+G65+H65+I65</f>
        <v>165</v>
      </c>
      <c r="K65" s="2" t="s">
        <v>4</v>
      </c>
    </row>
    <row r="66" spans="1:11" ht="97.5" customHeight="1">
      <c r="A66" s="83"/>
      <c r="B66" s="82"/>
      <c r="C66" s="81"/>
      <c r="D66" s="88"/>
      <c r="E66" s="9"/>
      <c r="F66" s="9"/>
      <c r="G66" s="9">
        <v>50</v>
      </c>
      <c r="H66" s="9">
        <v>55</v>
      </c>
      <c r="I66" s="9">
        <v>60</v>
      </c>
      <c r="J66" s="9">
        <f>E66+F66+G66+H66+I66</f>
        <v>165</v>
      </c>
      <c r="K66" s="2" t="s">
        <v>5</v>
      </c>
    </row>
    <row r="67" spans="1:11" ht="15.75">
      <c r="A67" s="83">
        <v>28</v>
      </c>
      <c r="B67" s="82" t="s">
        <v>20</v>
      </c>
      <c r="C67" s="81"/>
      <c r="D67" s="81"/>
      <c r="E67" s="9">
        <f>E69+E71</f>
        <v>163.30000000000001</v>
      </c>
      <c r="F67" s="9">
        <f t="shared" ref="F67:I67" si="24">F69+F71</f>
        <v>351</v>
      </c>
      <c r="G67" s="9">
        <f t="shared" si="24"/>
        <v>355</v>
      </c>
      <c r="H67" s="9">
        <f t="shared" si="24"/>
        <v>410</v>
      </c>
      <c r="I67" s="9">
        <f t="shared" si="24"/>
        <v>465</v>
      </c>
      <c r="J67" s="9">
        <f>J69+J71</f>
        <v>1744.3</v>
      </c>
      <c r="K67" s="2" t="s">
        <v>4</v>
      </c>
    </row>
    <row r="68" spans="1:11" ht="160.5" customHeight="1">
      <c r="A68" s="83"/>
      <c r="B68" s="82"/>
      <c r="C68" s="81"/>
      <c r="D68" s="81"/>
      <c r="E68" s="9">
        <f>E70+E72</f>
        <v>163.30000000000001</v>
      </c>
      <c r="F68" s="9">
        <f t="shared" ref="F68:I68" si="25">F70+F72</f>
        <v>351</v>
      </c>
      <c r="G68" s="9">
        <f t="shared" si="25"/>
        <v>355</v>
      </c>
      <c r="H68" s="9">
        <f t="shared" si="25"/>
        <v>410</v>
      </c>
      <c r="I68" s="9">
        <f t="shared" si="25"/>
        <v>465</v>
      </c>
      <c r="J68" s="9">
        <f>J70+J72</f>
        <v>1744.3</v>
      </c>
      <c r="K68" s="2" t="s">
        <v>5</v>
      </c>
    </row>
    <row r="69" spans="1:11" ht="15.75" customHeight="1">
      <c r="A69" s="83">
        <v>29</v>
      </c>
      <c r="B69" s="82" t="s">
        <v>43</v>
      </c>
      <c r="C69" s="81" t="s">
        <v>26</v>
      </c>
      <c r="D69" s="81" t="s">
        <v>6</v>
      </c>
      <c r="E69" s="9">
        <v>120</v>
      </c>
      <c r="F69" s="9">
        <v>300</v>
      </c>
      <c r="G69" s="9">
        <v>300</v>
      </c>
      <c r="H69" s="9">
        <v>350</v>
      </c>
      <c r="I69" s="9">
        <v>400</v>
      </c>
      <c r="J69" s="9">
        <f>E69+F69+G69+H69+I69</f>
        <v>1470</v>
      </c>
      <c r="K69" s="2" t="s">
        <v>4</v>
      </c>
    </row>
    <row r="70" spans="1:11" ht="82.5" customHeight="1">
      <c r="A70" s="83"/>
      <c r="B70" s="82"/>
      <c r="C70" s="81"/>
      <c r="D70" s="81"/>
      <c r="E70" s="9">
        <v>120</v>
      </c>
      <c r="F70" s="9">
        <v>300</v>
      </c>
      <c r="G70" s="9">
        <v>300</v>
      </c>
      <c r="H70" s="9">
        <v>350</v>
      </c>
      <c r="I70" s="9">
        <v>400</v>
      </c>
      <c r="J70" s="9">
        <f>E70+F70+G70+H70+I70</f>
        <v>1470</v>
      </c>
      <c r="K70" s="2" t="s">
        <v>5</v>
      </c>
    </row>
    <row r="71" spans="1:11" ht="15.75">
      <c r="A71" s="83">
        <v>30</v>
      </c>
      <c r="B71" s="82" t="s">
        <v>55</v>
      </c>
      <c r="C71" s="81" t="s">
        <v>26</v>
      </c>
      <c r="D71" s="81" t="s">
        <v>6</v>
      </c>
      <c r="E71" s="9">
        <v>43.3</v>
      </c>
      <c r="F71" s="9">
        <v>51</v>
      </c>
      <c r="G71" s="9">
        <v>55</v>
      </c>
      <c r="H71" s="9">
        <v>60</v>
      </c>
      <c r="I71" s="9">
        <v>65</v>
      </c>
      <c r="J71" s="9">
        <f>E71+F71+G71+H71+I71</f>
        <v>274.3</v>
      </c>
      <c r="K71" s="5" t="s">
        <v>4</v>
      </c>
    </row>
    <row r="72" spans="1:11" ht="63" customHeight="1">
      <c r="A72" s="83"/>
      <c r="B72" s="82"/>
      <c r="C72" s="81"/>
      <c r="D72" s="81"/>
      <c r="E72" s="9">
        <v>43.3</v>
      </c>
      <c r="F72" s="9">
        <v>51</v>
      </c>
      <c r="G72" s="9">
        <v>55</v>
      </c>
      <c r="H72" s="9">
        <v>60</v>
      </c>
      <c r="I72" s="9">
        <v>65</v>
      </c>
      <c r="J72" s="9">
        <f>E72+F72+G72+H72+I72</f>
        <v>274.3</v>
      </c>
      <c r="K72" s="5" t="s">
        <v>5</v>
      </c>
    </row>
    <row r="78" spans="1:11" ht="15.75" customHeight="1">
      <c r="B78" s="4"/>
      <c r="C78" s="4"/>
      <c r="D78" s="84" t="s">
        <v>29</v>
      </c>
      <c r="E78" s="85" t="s">
        <v>0</v>
      </c>
      <c r="F78" s="85"/>
      <c r="G78" s="85"/>
      <c r="H78" s="85"/>
      <c r="I78" s="85"/>
      <c r="J78" s="85"/>
    </row>
    <row r="79" spans="1:11" ht="15.75" customHeight="1">
      <c r="B79" s="4"/>
      <c r="C79" s="4"/>
      <c r="D79" s="84"/>
      <c r="E79" s="7" t="s">
        <v>2</v>
      </c>
      <c r="F79" s="7" t="s">
        <v>21</v>
      </c>
      <c r="G79" s="7" t="s">
        <v>22</v>
      </c>
      <c r="H79" s="7" t="s">
        <v>23</v>
      </c>
      <c r="I79" s="7" t="s">
        <v>24</v>
      </c>
      <c r="J79" s="7" t="s">
        <v>30</v>
      </c>
    </row>
    <row r="80" spans="1:11" ht="15.75" customHeight="1">
      <c r="B80" s="4"/>
      <c r="C80" s="4"/>
      <c r="D80" s="8" t="s">
        <v>31</v>
      </c>
      <c r="E80" s="7">
        <f t="shared" ref="E80:J82" si="26">E6+E37</f>
        <v>24733.100000000002</v>
      </c>
      <c r="F80" s="7">
        <f t="shared" si="26"/>
        <v>24708</v>
      </c>
      <c r="G80" s="7">
        <f t="shared" si="26"/>
        <v>25030</v>
      </c>
      <c r="H80" s="7">
        <f t="shared" si="26"/>
        <v>24910</v>
      </c>
      <c r="I80" s="7">
        <f t="shared" si="26"/>
        <v>26650</v>
      </c>
      <c r="J80" s="7">
        <f>J6+J37</f>
        <v>126031.09999999999</v>
      </c>
    </row>
    <row r="81" spans="2:10" ht="15.75" customHeight="1">
      <c r="B81" s="4"/>
      <c r="C81" s="4"/>
      <c r="D81" s="8" t="s">
        <v>41</v>
      </c>
      <c r="E81" s="7">
        <f t="shared" si="26"/>
        <v>7793.2</v>
      </c>
      <c r="F81" s="7">
        <f>F7+F38</f>
        <v>6638</v>
      </c>
      <c r="G81" s="7">
        <f t="shared" si="26"/>
        <v>60</v>
      </c>
      <c r="H81" s="7">
        <f t="shared" si="26"/>
        <v>65</v>
      </c>
      <c r="I81" s="7">
        <f t="shared" si="26"/>
        <v>70</v>
      </c>
      <c r="J81" s="7">
        <f t="shared" si="26"/>
        <v>14626.199999999999</v>
      </c>
    </row>
    <row r="82" spans="2:10" ht="15.75" customHeight="1">
      <c r="B82" s="4"/>
      <c r="C82" s="4"/>
      <c r="D82" s="8" t="s">
        <v>32</v>
      </c>
      <c r="E82" s="7">
        <f t="shared" si="26"/>
        <v>16939.900000000001</v>
      </c>
      <c r="F82" s="7">
        <f t="shared" si="26"/>
        <v>18070</v>
      </c>
      <c r="G82" s="7">
        <f t="shared" si="26"/>
        <v>24970</v>
      </c>
      <c r="H82" s="7">
        <f t="shared" si="26"/>
        <v>24845</v>
      </c>
      <c r="I82" s="7">
        <f t="shared" si="26"/>
        <v>26580</v>
      </c>
      <c r="J82" s="7">
        <f t="shared" si="26"/>
        <v>111404.9</v>
      </c>
    </row>
    <row r="83" spans="2:10" ht="15.75" customHeight="1">
      <c r="B83" s="4"/>
      <c r="C83" s="4"/>
      <c r="D83" s="8" t="s">
        <v>33</v>
      </c>
      <c r="E83" s="7"/>
      <c r="F83" s="7"/>
      <c r="G83" s="7"/>
      <c r="H83" s="7"/>
      <c r="I83" s="7"/>
      <c r="J83" s="7"/>
    </row>
    <row r="84" spans="2:10" ht="15.75" customHeight="1">
      <c r="B84" s="4"/>
      <c r="C84" s="4"/>
      <c r="D84" s="8" t="s">
        <v>32</v>
      </c>
      <c r="E84" s="7"/>
      <c r="F84" s="7"/>
      <c r="G84" s="7"/>
      <c r="H84" s="7"/>
      <c r="I84" s="7"/>
      <c r="J84" s="7"/>
    </row>
    <row r="85" spans="2:10" ht="15.75" customHeight="1">
      <c r="B85" s="4"/>
      <c r="C85" s="4"/>
      <c r="D85" s="8" t="s">
        <v>34</v>
      </c>
      <c r="E85" s="7"/>
      <c r="F85" s="7"/>
      <c r="G85" s="7"/>
      <c r="H85" s="7"/>
      <c r="I85" s="7"/>
      <c r="J85" s="7"/>
    </row>
    <row r="86" spans="2:10" ht="15.75" customHeight="1">
      <c r="B86" s="4"/>
      <c r="C86" s="4"/>
      <c r="D86" s="8" t="s">
        <v>32</v>
      </c>
      <c r="E86" s="7"/>
      <c r="F86" s="7"/>
      <c r="G86" s="7"/>
      <c r="H86" s="7"/>
      <c r="I86" s="7"/>
      <c r="J86" s="7"/>
    </row>
    <row r="87" spans="2:10" ht="15.75" customHeight="1">
      <c r="B87" s="4"/>
      <c r="C87" s="4"/>
      <c r="D87" s="8" t="s">
        <v>35</v>
      </c>
      <c r="E87" s="7">
        <f t="shared" ref="E87:J87" si="27">E80</f>
        <v>24733.100000000002</v>
      </c>
      <c r="F87" s="7">
        <f t="shared" si="27"/>
        <v>24708</v>
      </c>
      <c r="G87" s="7">
        <f t="shared" si="27"/>
        <v>25030</v>
      </c>
      <c r="H87" s="7">
        <f t="shared" si="27"/>
        <v>24910</v>
      </c>
      <c r="I87" s="7">
        <f t="shared" si="27"/>
        <v>26650</v>
      </c>
      <c r="J87" s="7">
        <f t="shared" si="27"/>
        <v>126031.09999999999</v>
      </c>
    </row>
    <row r="88" spans="2:10" ht="15.75" customHeight="1">
      <c r="B88" s="4"/>
      <c r="C88" s="4"/>
      <c r="D88" s="8" t="s">
        <v>41</v>
      </c>
      <c r="E88" s="7">
        <f>E81</f>
        <v>7793.2</v>
      </c>
      <c r="F88" s="7">
        <f t="shared" ref="F88:I88" si="28">F81</f>
        <v>6638</v>
      </c>
      <c r="G88" s="7">
        <f t="shared" si="28"/>
        <v>60</v>
      </c>
      <c r="H88" s="7">
        <f t="shared" si="28"/>
        <v>65</v>
      </c>
      <c r="I88" s="7">
        <f t="shared" si="28"/>
        <v>70</v>
      </c>
      <c r="J88" s="7">
        <f>J81</f>
        <v>14626.199999999999</v>
      </c>
    </row>
    <row r="89" spans="2:10" ht="15.75" customHeight="1">
      <c r="B89" s="4"/>
      <c r="C89" s="4"/>
      <c r="D89" s="8" t="s">
        <v>32</v>
      </c>
      <c r="E89" s="7">
        <f>E82</f>
        <v>16939.900000000001</v>
      </c>
      <c r="F89" s="7">
        <f t="shared" ref="F89:J89" si="29">F82</f>
        <v>18070</v>
      </c>
      <c r="G89" s="7">
        <f t="shared" si="29"/>
        <v>24970</v>
      </c>
      <c r="H89" s="7">
        <f t="shared" si="29"/>
        <v>24845</v>
      </c>
      <c r="I89" s="7">
        <f t="shared" si="29"/>
        <v>26580</v>
      </c>
      <c r="J89" s="7">
        <f t="shared" si="29"/>
        <v>111404.9</v>
      </c>
    </row>
  </sheetData>
  <mergeCells count="131">
    <mergeCell ref="B40:B42"/>
    <mergeCell ref="B43:B45"/>
    <mergeCell ref="A14:A15"/>
    <mergeCell ref="A46:A47"/>
    <mergeCell ref="C46:C47"/>
    <mergeCell ref="D46:D47"/>
    <mergeCell ref="B46:B47"/>
    <mergeCell ref="B24:B25"/>
    <mergeCell ref="A24:A25"/>
    <mergeCell ref="C24:C25"/>
    <mergeCell ref="A20:A21"/>
    <mergeCell ref="C20:C21"/>
    <mergeCell ref="D20:D21"/>
    <mergeCell ref="A43:A45"/>
    <mergeCell ref="C43:C45"/>
    <mergeCell ref="D43:D45"/>
    <mergeCell ref="D24:D25"/>
    <mergeCell ref="A40:A42"/>
    <mergeCell ref="C40:C42"/>
    <mergeCell ref="B34:B35"/>
    <mergeCell ref="C34:C35"/>
    <mergeCell ref="A32:A33"/>
    <mergeCell ref="B32:B33"/>
    <mergeCell ref="C32:C33"/>
    <mergeCell ref="D32:D33"/>
    <mergeCell ref="A71:A72"/>
    <mergeCell ref="B71:B72"/>
    <mergeCell ref="C71:C72"/>
    <mergeCell ref="D71:D72"/>
    <mergeCell ref="E3:J3"/>
    <mergeCell ref="D40:D42"/>
    <mergeCell ref="A37:A39"/>
    <mergeCell ref="C37:C39"/>
    <mergeCell ref="D37:D39"/>
    <mergeCell ref="B37:B39"/>
    <mergeCell ref="A36:K36"/>
    <mergeCell ref="A26:A27"/>
    <mergeCell ref="B26:B27"/>
    <mergeCell ref="C26:C27"/>
    <mergeCell ref="D26:D27"/>
    <mergeCell ref="B28:B29"/>
    <mergeCell ref="A28:A29"/>
    <mergeCell ref="C28:C29"/>
    <mergeCell ref="D28:D29"/>
    <mergeCell ref="D34:D35"/>
    <mergeCell ref="K3:K4"/>
    <mergeCell ref="A6:A8"/>
    <mergeCell ref="C6:C8"/>
    <mergeCell ref="D6:D8"/>
    <mergeCell ref="A9:A11"/>
    <mergeCell ref="C9:C11"/>
    <mergeCell ref="D9:D11"/>
    <mergeCell ref="A22:A23"/>
    <mergeCell ref="C22:C23"/>
    <mergeCell ref="D22:D23"/>
    <mergeCell ref="B18:B19"/>
    <mergeCell ref="B22:B23"/>
    <mergeCell ref="A18:A19"/>
    <mergeCell ref="C18:C19"/>
    <mergeCell ref="D18:D19"/>
    <mergeCell ref="B20:B21"/>
    <mergeCell ref="C14:C15"/>
    <mergeCell ref="D14:D15"/>
    <mergeCell ref="A16:A17"/>
    <mergeCell ref="A12:A13"/>
    <mergeCell ref="C12:C13"/>
    <mergeCell ref="D12:D13"/>
    <mergeCell ref="C16:C17"/>
    <mergeCell ref="D16:D17"/>
    <mergeCell ref="B14:B15"/>
    <mergeCell ref="B16:B17"/>
    <mergeCell ref="A30:A31"/>
    <mergeCell ref="B30:B31"/>
    <mergeCell ref="C30:C31"/>
    <mergeCell ref="D30:D31"/>
    <mergeCell ref="A34:A35"/>
    <mergeCell ref="B69:B70"/>
    <mergeCell ref="D65:D66"/>
    <mergeCell ref="A1:K1"/>
    <mergeCell ref="A2:K2"/>
    <mergeCell ref="C61:C62"/>
    <mergeCell ref="D61:D62"/>
    <mergeCell ref="A63:A64"/>
    <mergeCell ref="C63:C64"/>
    <mergeCell ref="D63:D64"/>
    <mergeCell ref="B61:B62"/>
    <mergeCell ref="B63:B64"/>
    <mergeCell ref="B56:B57"/>
    <mergeCell ref="A54:A55"/>
    <mergeCell ref="A58:A60"/>
    <mergeCell ref="B58:B60"/>
    <mergeCell ref="C58:C60"/>
    <mergeCell ref="D58:D60"/>
    <mergeCell ref="A50:A51"/>
    <mergeCell ref="C50:C51"/>
    <mergeCell ref="D78:D79"/>
    <mergeCell ref="E78:J78"/>
    <mergeCell ref="A69:A70"/>
    <mergeCell ref="C69:C70"/>
    <mergeCell ref="D69:D70"/>
    <mergeCell ref="A3:A4"/>
    <mergeCell ref="B3:B4"/>
    <mergeCell ref="C3:C4"/>
    <mergeCell ref="D3:D4"/>
    <mergeCell ref="B6:B8"/>
    <mergeCell ref="B9:B11"/>
    <mergeCell ref="B12:B13"/>
    <mergeCell ref="A65:A66"/>
    <mergeCell ref="C65:C66"/>
    <mergeCell ref="A61:A62"/>
    <mergeCell ref="C67:C68"/>
    <mergeCell ref="D67:D68"/>
    <mergeCell ref="B65:B66"/>
    <mergeCell ref="B67:B68"/>
    <mergeCell ref="A67:A68"/>
    <mergeCell ref="A56:A57"/>
    <mergeCell ref="C56:C57"/>
    <mergeCell ref="D56:D57"/>
    <mergeCell ref="B54:B55"/>
    <mergeCell ref="D50:D51"/>
    <mergeCell ref="B48:B49"/>
    <mergeCell ref="C54:C55"/>
    <mergeCell ref="D54:D55"/>
    <mergeCell ref="A52:A53"/>
    <mergeCell ref="C52:C53"/>
    <mergeCell ref="D52:D53"/>
    <mergeCell ref="B52:B53"/>
    <mergeCell ref="B50:B51"/>
    <mergeCell ref="A48:A49"/>
    <mergeCell ref="C48:C49"/>
    <mergeCell ref="D48:D49"/>
  </mergeCells>
  <pageMargins left="0.39370078740157483" right="0.39370078740157483" top="1.1811023622047245" bottom="0.59055118110236227" header="0.31496062992125984" footer="0.31496062992125984"/>
  <pageSetup paperSize="9" scale="90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9"/>
  <sheetViews>
    <sheetView view="pageBreakPreview" topLeftCell="A70" zoomScaleSheetLayoutView="100" workbookViewId="0">
      <selection activeCell="G82" sqref="G82"/>
    </sheetView>
  </sheetViews>
  <sheetFormatPr defaultRowHeight="15"/>
  <cols>
    <col min="1" max="1" width="3.85546875" customWidth="1"/>
    <col min="2" max="2" width="29.28515625" customWidth="1"/>
    <col min="4" max="4" width="35.85546875" customWidth="1"/>
    <col min="10" max="10" width="9.85546875" customWidth="1"/>
    <col min="11" max="11" width="20.28515625" customWidth="1"/>
  </cols>
  <sheetData>
    <row r="1" spans="1:11" ht="19.5" customHeight="1">
      <c r="A1" s="89" t="s">
        <v>42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31.5" customHeight="1">
      <c r="A2" s="90" t="s">
        <v>28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ht="48" customHeight="1">
      <c r="A3" s="83" t="s">
        <v>8</v>
      </c>
      <c r="B3" s="83" t="s">
        <v>9</v>
      </c>
      <c r="C3" s="83" t="s">
        <v>10</v>
      </c>
      <c r="D3" s="83" t="s">
        <v>11</v>
      </c>
      <c r="E3" s="83" t="s">
        <v>0</v>
      </c>
      <c r="F3" s="83"/>
      <c r="G3" s="83"/>
      <c r="H3" s="83"/>
      <c r="I3" s="83"/>
      <c r="J3" s="83"/>
      <c r="K3" s="83" t="s">
        <v>1</v>
      </c>
    </row>
    <row r="4" spans="1:11" ht="15.75">
      <c r="A4" s="83"/>
      <c r="B4" s="83"/>
      <c r="C4" s="83"/>
      <c r="D4" s="83"/>
      <c r="E4" s="23" t="s">
        <v>2</v>
      </c>
      <c r="F4" s="23" t="s">
        <v>21</v>
      </c>
      <c r="G4" s="23" t="s">
        <v>22</v>
      </c>
      <c r="H4" s="23" t="s">
        <v>23</v>
      </c>
      <c r="I4" s="23" t="s">
        <v>24</v>
      </c>
      <c r="J4" s="23" t="s">
        <v>3</v>
      </c>
      <c r="K4" s="83"/>
    </row>
    <row r="5" spans="1:11" ht="15.75">
      <c r="A5" s="27">
        <v>1</v>
      </c>
      <c r="B5" s="27">
        <v>2</v>
      </c>
      <c r="C5" s="27">
        <v>3</v>
      </c>
      <c r="D5" s="27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  <c r="K5" s="27">
        <v>11</v>
      </c>
    </row>
    <row r="6" spans="1:11" ht="15.75">
      <c r="A6" s="86">
        <v>1</v>
      </c>
      <c r="B6" s="99" t="s">
        <v>12</v>
      </c>
      <c r="C6" s="98"/>
      <c r="D6" s="98"/>
      <c r="E6" s="27">
        <f>E9</f>
        <v>1442.2</v>
      </c>
      <c r="F6" s="27">
        <f t="shared" ref="F6:I8" si="0">F9</f>
        <v>2554.6999999999998</v>
      </c>
      <c r="G6" s="27">
        <f t="shared" si="0"/>
        <v>1496</v>
      </c>
      <c r="H6" s="27">
        <f t="shared" si="0"/>
        <v>2480</v>
      </c>
      <c r="I6" s="27">
        <f t="shared" si="0"/>
        <v>2490</v>
      </c>
      <c r="J6" s="27">
        <f>J9</f>
        <v>10462.9</v>
      </c>
      <c r="K6" s="26" t="s">
        <v>4</v>
      </c>
    </row>
    <row r="7" spans="1:11" ht="15.75">
      <c r="A7" s="86"/>
      <c r="B7" s="99"/>
      <c r="C7" s="98"/>
      <c r="D7" s="98"/>
      <c r="E7" s="27">
        <f>E10</f>
        <v>172.2</v>
      </c>
      <c r="F7" s="27">
        <f>F10</f>
        <v>268.7</v>
      </c>
      <c r="G7" s="27">
        <f t="shared" si="0"/>
        <v>96</v>
      </c>
      <c r="H7" s="27">
        <f t="shared" si="0"/>
        <v>0</v>
      </c>
      <c r="I7" s="27">
        <f t="shared" si="0"/>
        <v>0</v>
      </c>
      <c r="J7" s="27">
        <f>J10</f>
        <v>536.9</v>
      </c>
      <c r="K7" s="26" t="s">
        <v>40</v>
      </c>
    </row>
    <row r="8" spans="1:11" ht="33" customHeight="1">
      <c r="A8" s="86"/>
      <c r="B8" s="99"/>
      <c r="C8" s="98"/>
      <c r="D8" s="98"/>
      <c r="E8" s="27">
        <f>E11</f>
        <v>1270</v>
      </c>
      <c r="F8" s="27">
        <f t="shared" ref="F8" si="1">F11</f>
        <v>2286</v>
      </c>
      <c r="G8" s="27">
        <f t="shared" si="0"/>
        <v>1400</v>
      </c>
      <c r="H8" s="27">
        <f t="shared" si="0"/>
        <v>2480</v>
      </c>
      <c r="I8" s="27">
        <f t="shared" si="0"/>
        <v>2490</v>
      </c>
      <c r="J8" s="27">
        <f>J11</f>
        <v>9926</v>
      </c>
      <c r="K8" s="26" t="s">
        <v>5</v>
      </c>
    </row>
    <row r="9" spans="1:11" ht="15" customHeight="1">
      <c r="A9" s="86">
        <v>2</v>
      </c>
      <c r="B9" s="99" t="s">
        <v>13</v>
      </c>
      <c r="C9" s="98"/>
      <c r="D9" s="98"/>
      <c r="E9" s="27">
        <f t="shared" ref="E9" si="2">E12+E14+E16+E18+E20+E22+E24+E26+E28+E30+E32+E34</f>
        <v>1442.2</v>
      </c>
      <c r="F9" s="27">
        <f>F12+F14+F16+F18+F20+F22+F24+F26+F28+F30+F32+F34</f>
        <v>2554.6999999999998</v>
      </c>
      <c r="G9" s="27">
        <f t="shared" ref="G9:I9" si="3">G12+G14+G16+G18+G20+G22+G24+G26+G28+G30+G32+G34</f>
        <v>1496</v>
      </c>
      <c r="H9" s="27">
        <f t="shared" si="3"/>
        <v>2480</v>
      </c>
      <c r="I9" s="27">
        <f t="shared" si="3"/>
        <v>2490</v>
      </c>
      <c r="J9" s="27">
        <f>J12+J14+J16+J18+J20+J22+J24+J26+J28+J30+J32+J34</f>
        <v>10462.9</v>
      </c>
      <c r="K9" s="26" t="s">
        <v>4</v>
      </c>
    </row>
    <row r="10" spans="1:11" ht="15" customHeight="1">
      <c r="A10" s="86"/>
      <c r="B10" s="99"/>
      <c r="C10" s="98"/>
      <c r="D10" s="98"/>
      <c r="E10" s="27">
        <f>E21</f>
        <v>172.2</v>
      </c>
      <c r="F10" s="27">
        <f>F21+F23</f>
        <v>268.7</v>
      </c>
      <c r="G10" s="27">
        <f t="shared" ref="G10:J10" si="4">G21+G23</f>
        <v>96</v>
      </c>
      <c r="H10" s="27">
        <f t="shared" si="4"/>
        <v>0</v>
      </c>
      <c r="I10" s="27">
        <f t="shared" si="4"/>
        <v>0</v>
      </c>
      <c r="J10" s="27">
        <f t="shared" si="4"/>
        <v>536.9</v>
      </c>
      <c r="K10" s="26" t="s">
        <v>40</v>
      </c>
    </row>
    <row r="11" spans="1:11" ht="115.5" customHeight="1">
      <c r="A11" s="86"/>
      <c r="B11" s="99"/>
      <c r="C11" s="98"/>
      <c r="D11" s="98"/>
      <c r="E11" s="27">
        <f t="shared" ref="E11" si="5">E13+E15+E17+E19+E23+E25+E27+E29+E31+E33+E35</f>
        <v>1270</v>
      </c>
      <c r="F11" s="27">
        <f>F13+F15+F17+F19+F25+F27+F29+F31+F33+F35</f>
        <v>2286</v>
      </c>
      <c r="G11" s="27">
        <f t="shared" ref="G11:J11" si="6">G13+G15+G17+G19+G25+G27+G29+G31+G33+G35</f>
        <v>1400</v>
      </c>
      <c r="H11" s="27">
        <f t="shared" si="6"/>
        <v>2480</v>
      </c>
      <c r="I11" s="27">
        <f t="shared" si="6"/>
        <v>2490</v>
      </c>
      <c r="J11" s="27">
        <f t="shared" si="6"/>
        <v>9926</v>
      </c>
      <c r="K11" s="26" t="s">
        <v>5</v>
      </c>
    </row>
    <row r="12" spans="1:11" ht="15.75">
      <c r="A12" s="86">
        <v>3</v>
      </c>
      <c r="B12" s="99" t="s">
        <v>36</v>
      </c>
      <c r="C12" s="98" t="s">
        <v>26</v>
      </c>
      <c r="D12" s="98" t="s">
        <v>6</v>
      </c>
      <c r="E12" s="27">
        <v>800</v>
      </c>
      <c r="F12" s="27">
        <v>1159</v>
      </c>
      <c r="G12" s="27">
        <v>750</v>
      </c>
      <c r="H12" s="27">
        <v>1300</v>
      </c>
      <c r="I12" s="27">
        <v>1450</v>
      </c>
      <c r="J12" s="27">
        <f t="shared" ref="J12:J35" si="7">E12+F12+G12+H12+I12</f>
        <v>5459</v>
      </c>
      <c r="K12" s="26" t="s">
        <v>4</v>
      </c>
    </row>
    <row r="13" spans="1:11" ht="47.25" customHeight="1">
      <c r="A13" s="86"/>
      <c r="B13" s="99"/>
      <c r="C13" s="98"/>
      <c r="D13" s="98"/>
      <c r="E13" s="27">
        <v>800</v>
      </c>
      <c r="F13" s="27">
        <v>1159</v>
      </c>
      <c r="G13" s="27">
        <v>750</v>
      </c>
      <c r="H13" s="27">
        <v>1300</v>
      </c>
      <c r="I13" s="27">
        <v>1450</v>
      </c>
      <c r="J13" s="27">
        <f t="shared" si="7"/>
        <v>5459</v>
      </c>
      <c r="K13" s="26" t="s">
        <v>5</v>
      </c>
    </row>
    <row r="14" spans="1:11" ht="15.75">
      <c r="A14" s="86">
        <v>4</v>
      </c>
      <c r="B14" s="99" t="s">
        <v>25</v>
      </c>
      <c r="C14" s="98" t="s">
        <v>61</v>
      </c>
      <c r="D14" s="98" t="s">
        <v>6</v>
      </c>
      <c r="E14" s="27"/>
      <c r="F14" s="27"/>
      <c r="G14" s="27"/>
      <c r="H14" s="27">
        <v>45</v>
      </c>
      <c r="I14" s="27">
        <v>50</v>
      </c>
      <c r="J14" s="27">
        <f t="shared" si="7"/>
        <v>95</v>
      </c>
      <c r="K14" s="26" t="s">
        <v>4</v>
      </c>
    </row>
    <row r="15" spans="1:11" ht="31.5" customHeight="1">
      <c r="A15" s="86"/>
      <c r="B15" s="99"/>
      <c r="C15" s="98"/>
      <c r="D15" s="98"/>
      <c r="E15" s="27"/>
      <c r="F15" s="27"/>
      <c r="G15" s="27"/>
      <c r="H15" s="27">
        <v>45</v>
      </c>
      <c r="I15" s="27">
        <v>50</v>
      </c>
      <c r="J15" s="27">
        <f t="shared" si="7"/>
        <v>95</v>
      </c>
      <c r="K15" s="26" t="s">
        <v>5</v>
      </c>
    </row>
    <row r="16" spans="1:11" ht="15.75">
      <c r="A16" s="86">
        <v>5</v>
      </c>
      <c r="B16" s="99" t="s">
        <v>47</v>
      </c>
      <c r="C16" s="98" t="s">
        <v>26</v>
      </c>
      <c r="D16" s="98" t="s">
        <v>6</v>
      </c>
      <c r="E16" s="27">
        <v>70</v>
      </c>
      <c r="F16" s="27">
        <v>12</v>
      </c>
      <c r="G16" s="27">
        <v>250</v>
      </c>
      <c r="H16" s="27">
        <v>85</v>
      </c>
      <c r="I16" s="27">
        <v>90</v>
      </c>
      <c r="J16" s="27">
        <f t="shared" si="7"/>
        <v>507</v>
      </c>
      <c r="K16" s="26" t="s">
        <v>4</v>
      </c>
    </row>
    <row r="17" spans="1:11" ht="60" customHeight="1">
      <c r="A17" s="86"/>
      <c r="B17" s="99"/>
      <c r="C17" s="98"/>
      <c r="D17" s="98"/>
      <c r="E17" s="27">
        <v>70</v>
      </c>
      <c r="F17" s="27">
        <v>12</v>
      </c>
      <c r="G17" s="27">
        <v>250</v>
      </c>
      <c r="H17" s="27">
        <v>85</v>
      </c>
      <c r="I17" s="27">
        <v>90</v>
      </c>
      <c r="J17" s="27">
        <f t="shared" si="7"/>
        <v>507</v>
      </c>
      <c r="K17" s="26" t="s">
        <v>5</v>
      </c>
    </row>
    <row r="18" spans="1:11" ht="15.75">
      <c r="A18" s="86">
        <v>6</v>
      </c>
      <c r="B18" s="99" t="s">
        <v>14</v>
      </c>
      <c r="C18" s="98" t="s">
        <v>26</v>
      </c>
      <c r="D18" s="98" t="s">
        <v>6</v>
      </c>
      <c r="E18" s="27">
        <v>400</v>
      </c>
      <c r="F18" s="27">
        <v>400</v>
      </c>
      <c r="G18" s="27">
        <v>400</v>
      </c>
      <c r="H18" s="27">
        <v>700</v>
      </c>
      <c r="I18" s="27">
        <v>800</v>
      </c>
      <c r="J18" s="27">
        <f t="shared" si="7"/>
        <v>2700</v>
      </c>
      <c r="K18" s="26" t="s">
        <v>4</v>
      </c>
    </row>
    <row r="19" spans="1:11" ht="32.25" customHeight="1">
      <c r="A19" s="86"/>
      <c r="B19" s="99"/>
      <c r="C19" s="98"/>
      <c r="D19" s="98"/>
      <c r="E19" s="27">
        <v>400</v>
      </c>
      <c r="F19" s="27">
        <v>400</v>
      </c>
      <c r="G19" s="27">
        <v>400</v>
      </c>
      <c r="H19" s="27">
        <v>700</v>
      </c>
      <c r="I19" s="27">
        <v>800</v>
      </c>
      <c r="J19" s="27">
        <f t="shared" si="7"/>
        <v>2700</v>
      </c>
      <c r="K19" s="26" t="s">
        <v>5</v>
      </c>
    </row>
    <row r="20" spans="1:11" ht="15.75">
      <c r="A20" s="102">
        <v>7</v>
      </c>
      <c r="B20" s="100" t="s">
        <v>39</v>
      </c>
      <c r="C20" s="100" t="s">
        <v>62</v>
      </c>
      <c r="D20" s="100" t="s">
        <v>6</v>
      </c>
      <c r="E20" s="27">
        <v>172.2</v>
      </c>
      <c r="F20" s="27">
        <v>173.7</v>
      </c>
      <c r="G20" s="27"/>
      <c r="H20" s="27"/>
      <c r="I20" s="27"/>
      <c r="J20" s="27">
        <f>E20+F20+G20+H20+I20</f>
        <v>345.9</v>
      </c>
      <c r="K20" s="26" t="s">
        <v>4</v>
      </c>
    </row>
    <row r="21" spans="1:11" ht="32.25" customHeight="1">
      <c r="A21" s="103"/>
      <c r="B21" s="101"/>
      <c r="C21" s="101"/>
      <c r="D21" s="101"/>
      <c r="E21" s="27">
        <v>172.2</v>
      </c>
      <c r="F21" s="27">
        <v>173.7</v>
      </c>
      <c r="G21" s="27"/>
      <c r="H21" s="27"/>
      <c r="I21" s="27"/>
      <c r="J21" s="27">
        <f t="shared" si="7"/>
        <v>345.9</v>
      </c>
      <c r="K21" s="26" t="s">
        <v>40</v>
      </c>
    </row>
    <row r="22" spans="1:11" ht="15.75">
      <c r="A22" s="86">
        <v>8</v>
      </c>
      <c r="B22" s="99" t="s">
        <v>37</v>
      </c>
      <c r="C22" s="98" t="s">
        <v>63</v>
      </c>
      <c r="D22" s="98" t="s">
        <v>6</v>
      </c>
      <c r="E22" s="27"/>
      <c r="F22" s="27">
        <v>95</v>
      </c>
      <c r="G22" s="27">
        <v>96</v>
      </c>
      <c r="H22" s="27"/>
      <c r="I22" s="27"/>
      <c r="J22" s="27">
        <f t="shared" si="7"/>
        <v>191</v>
      </c>
      <c r="K22" s="26" t="s">
        <v>4</v>
      </c>
    </row>
    <row r="23" spans="1:11" ht="31.5" customHeight="1">
      <c r="A23" s="86"/>
      <c r="B23" s="99"/>
      <c r="C23" s="98"/>
      <c r="D23" s="98"/>
      <c r="E23" s="27"/>
      <c r="F23" s="27">
        <v>95</v>
      </c>
      <c r="G23" s="27">
        <v>96</v>
      </c>
      <c r="H23" s="27"/>
      <c r="I23" s="27"/>
      <c r="J23" s="27">
        <f t="shared" si="7"/>
        <v>191</v>
      </c>
      <c r="K23" s="26" t="s">
        <v>40</v>
      </c>
    </row>
    <row r="24" spans="1:11" ht="15" customHeight="1">
      <c r="A24" s="86">
        <v>9</v>
      </c>
      <c r="B24" s="99" t="s">
        <v>38</v>
      </c>
      <c r="C24" s="100">
        <v>2018</v>
      </c>
      <c r="D24" s="98" t="s">
        <v>6</v>
      </c>
      <c r="E24" s="27"/>
      <c r="F24" s="27"/>
      <c r="G24" s="27"/>
      <c r="H24" s="27">
        <v>150</v>
      </c>
      <c r="I24" s="27"/>
      <c r="J24" s="27">
        <f t="shared" si="7"/>
        <v>150</v>
      </c>
      <c r="K24" s="26" t="s">
        <v>4</v>
      </c>
    </row>
    <row r="25" spans="1:11" ht="48.75" customHeight="1">
      <c r="A25" s="86"/>
      <c r="B25" s="99"/>
      <c r="C25" s="101"/>
      <c r="D25" s="98"/>
      <c r="E25" s="27"/>
      <c r="F25" s="27"/>
      <c r="G25" s="27"/>
      <c r="H25" s="27">
        <v>150</v>
      </c>
      <c r="I25" s="27"/>
      <c r="J25" s="27">
        <f t="shared" si="7"/>
        <v>150</v>
      </c>
      <c r="K25" s="26" t="s">
        <v>5</v>
      </c>
    </row>
    <row r="26" spans="1:11" ht="15.75" customHeight="1">
      <c r="A26" s="102">
        <v>10</v>
      </c>
      <c r="B26" s="100" t="s">
        <v>46</v>
      </c>
      <c r="C26" s="100">
        <v>2018</v>
      </c>
      <c r="D26" s="104" t="s">
        <v>6</v>
      </c>
      <c r="E26" s="27"/>
      <c r="F26" s="27"/>
      <c r="G26" s="27"/>
      <c r="H26" s="27">
        <v>100</v>
      </c>
      <c r="I26" s="27"/>
      <c r="J26" s="27">
        <f t="shared" si="7"/>
        <v>100</v>
      </c>
      <c r="K26" s="26" t="s">
        <v>4</v>
      </c>
    </row>
    <row r="27" spans="1:11" ht="48.75" customHeight="1">
      <c r="A27" s="103"/>
      <c r="B27" s="101"/>
      <c r="C27" s="101"/>
      <c r="D27" s="105"/>
      <c r="E27" s="27"/>
      <c r="F27" s="27"/>
      <c r="G27" s="27"/>
      <c r="H27" s="27">
        <v>100</v>
      </c>
      <c r="I27" s="27"/>
      <c r="J27" s="27">
        <f t="shared" si="7"/>
        <v>100</v>
      </c>
      <c r="K27" s="26" t="s">
        <v>5</v>
      </c>
    </row>
    <row r="28" spans="1:11" ht="15.75">
      <c r="A28" s="86">
        <v>11</v>
      </c>
      <c r="B28" s="99" t="s">
        <v>57</v>
      </c>
      <c r="C28" s="99">
        <v>2016</v>
      </c>
      <c r="D28" s="98" t="s">
        <v>6</v>
      </c>
      <c r="E28" s="27"/>
      <c r="F28" s="27">
        <v>60</v>
      </c>
      <c r="G28" s="27"/>
      <c r="H28" s="27"/>
      <c r="I28" s="27"/>
      <c r="J28" s="27">
        <f t="shared" si="7"/>
        <v>60</v>
      </c>
      <c r="K28" s="26" t="s">
        <v>4</v>
      </c>
    </row>
    <row r="29" spans="1:11" ht="47.25" customHeight="1">
      <c r="A29" s="86"/>
      <c r="B29" s="99"/>
      <c r="C29" s="99"/>
      <c r="D29" s="98"/>
      <c r="E29" s="27"/>
      <c r="F29" s="27">
        <v>60</v>
      </c>
      <c r="G29" s="27"/>
      <c r="H29" s="27"/>
      <c r="I29" s="27"/>
      <c r="J29" s="27">
        <f t="shared" si="7"/>
        <v>60</v>
      </c>
      <c r="K29" s="26" t="s">
        <v>5</v>
      </c>
    </row>
    <row r="30" spans="1:11" ht="15.75">
      <c r="A30" s="86">
        <v>12</v>
      </c>
      <c r="B30" s="99" t="s">
        <v>58</v>
      </c>
      <c r="C30" s="99">
        <v>2016</v>
      </c>
      <c r="D30" s="98" t="s">
        <v>6</v>
      </c>
      <c r="E30" s="27"/>
      <c r="F30" s="27">
        <v>95</v>
      </c>
      <c r="G30" s="27"/>
      <c r="H30" s="27"/>
      <c r="I30" s="27"/>
      <c r="J30" s="27">
        <f t="shared" si="7"/>
        <v>95</v>
      </c>
      <c r="K30" s="26" t="s">
        <v>4</v>
      </c>
    </row>
    <row r="31" spans="1:11" ht="63" customHeight="1">
      <c r="A31" s="86"/>
      <c r="B31" s="99"/>
      <c r="C31" s="99"/>
      <c r="D31" s="98"/>
      <c r="E31" s="27"/>
      <c r="F31" s="27">
        <v>95</v>
      </c>
      <c r="G31" s="27"/>
      <c r="H31" s="27"/>
      <c r="I31" s="27"/>
      <c r="J31" s="27">
        <f t="shared" si="7"/>
        <v>95</v>
      </c>
      <c r="K31" s="26" t="s">
        <v>5</v>
      </c>
    </row>
    <row r="32" spans="1:11" ht="63" customHeight="1">
      <c r="A32" s="86">
        <v>13</v>
      </c>
      <c r="B32" s="99" t="s">
        <v>59</v>
      </c>
      <c r="C32" s="99" t="s">
        <v>61</v>
      </c>
      <c r="D32" s="98" t="s">
        <v>6</v>
      </c>
      <c r="E32" s="27"/>
      <c r="F32" s="27"/>
      <c r="G32" s="27"/>
      <c r="H32" s="27">
        <v>100</v>
      </c>
      <c r="I32" s="27">
        <v>100</v>
      </c>
      <c r="J32" s="27">
        <f t="shared" si="7"/>
        <v>200</v>
      </c>
      <c r="K32" s="26" t="s">
        <v>4</v>
      </c>
    </row>
    <row r="33" spans="1:11" ht="58.5" customHeight="1">
      <c r="A33" s="86"/>
      <c r="B33" s="99"/>
      <c r="C33" s="99"/>
      <c r="D33" s="98"/>
      <c r="E33" s="27"/>
      <c r="F33" s="27"/>
      <c r="G33" s="27"/>
      <c r="H33" s="27">
        <v>100</v>
      </c>
      <c r="I33" s="27">
        <v>100</v>
      </c>
      <c r="J33" s="27">
        <f t="shared" si="7"/>
        <v>200</v>
      </c>
      <c r="K33" s="26" t="s">
        <v>5</v>
      </c>
    </row>
    <row r="34" spans="1:11" ht="15.75">
      <c r="A34" s="86">
        <v>14</v>
      </c>
      <c r="B34" s="99" t="s">
        <v>60</v>
      </c>
      <c r="C34" s="99">
        <v>2016</v>
      </c>
      <c r="D34" s="98" t="s">
        <v>6</v>
      </c>
      <c r="E34" s="27"/>
      <c r="F34" s="27">
        <v>560</v>
      </c>
      <c r="G34" s="27"/>
      <c r="H34" s="27"/>
      <c r="I34" s="27"/>
      <c r="J34" s="27">
        <f t="shared" si="7"/>
        <v>560</v>
      </c>
      <c r="K34" s="26" t="s">
        <v>4</v>
      </c>
    </row>
    <row r="35" spans="1:11" ht="103.5" customHeight="1">
      <c r="A35" s="86"/>
      <c r="B35" s="99"/>
      <c r="C35" s="99"/>
      <c r="D35" s="98"/>
      <c r="E35" s="27"/>
      <c r="F35" s="27">
        <v>560</v>
      </c>
      <c r="G35" s="27"/>
      <c r="H35" s="27"/>
      <c r="I35" s="27"/>
      <c r="J35" s="27">
        <f t="shared" si="7"/>
        <v>560</v>
      </c>
      <c r="K35" s="26" t="s">
        <v>5</v>
      </c>
    </row>
    <row r="36" spans="1:11" ht="109.5" customHeight="1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</row>
    <row r="37" spans="1:11" ht="15.75">
      <c r="A37" s="86">
        <v>15</v>
      </c>
      <c r="B37" s="99" t="s">
        <v>15</v>
      </c>
      <c r="C37" s="98"/>
      <c r="D37" s="98"/>
      <c r="E37" s="33">
        <f t="shared" ref="E37:J37" si="8">E40+E61+E67</f>
        <v>23290.9</v>
      </c>
      <c r="F37" s="33">
        <f t="shared" si="8"/>
        <v>22438.3</v>
      </c>
      <c r="G37" s="33">
        <f t="shared" si="8"/>
        <v>14985</v>
      </c>
      <c r="H37" s="33">
        <f t="shared" si="8"/>
        <v>22715</v>
      </c>
      <c r="I37" s="33">
        <f t="shared" si="8"/>
        <v>24190</v>
      </c>
      <c r="J37" s="33">
        <f t="shared" si="8"/>
        <v>107619.2</v>
      </c>
      <c r="K37" s="26" t="s">
        <v>4</v>
      </c>
    </row>
    <row r="38" spans="1:11" ht="15.75">
      <c r="A38" s="86"/>
      <c r="B38" s="99"/>
      <c r="C38" s="98"/>
      <c r="D38" s="98"/>
      <c r="E38" s="33">
        <f>E41</f>
        <v>7621</v>
      </c>
      <c r="F38" s="33">
        <f>F41</f>
        <v>6369.3</v>
      </c>
      <c r="G38" s="33"/>
      <c r="H38" s="33"/>
      <c r="I38" s="33"/>
      <c r="J38" s="33">
        <f>J41</f>
        <v>13990.3</v>
      </c>
      <c r="K38" s="26" t="s">
        <v>40</v>
      </c>
    </row>
    <row r="39" spans="1:11" ht="96" customHeight="1">
      <c r="A39" s="86"/>
      <c r="B39" s="99"/>
      <c r="C39" s="98"/>
      <c r="D39" s="98"/>
      <c r="E39" s="33">
        <f t="shared" ref="E39:J39" si="9">E42+E62+E68</f>
        <v>15669.900000000001</v>
      </c>
      <c r="F39" s="33">
        <f t="shared" si="9"/>
        <v>16069</v>
      </c>
      <c r="G39" s="33">
        <f t="shared" si="9"/>
        <v>14985</v>
      </c>
      <c r="H39" s="33">
        <f t="shared" si="9"/>
        <v>22715</v>
      </c>
      <c r="I39" s="33">
        <f t="shared" si="9"/>
        <v>24190</v>
      </c>
      <c r="J39" s="33">
        <f t="shared" si="9"/>
        <v>93628.9</v>
      </c>
      <c r="K39" s="26" t="s">
        <v>5</v>
      </c>
    </row>
    <row r="40" spans="1:11" ht="15.75">
      <c r="A40" s="86">
        <v>16</v>
      </c>
      <c r="B40" s="99" t="s">
        <v>16</v>
      </c>
      <c r="C40" s="98"/>
      <c r="D40" s="98"/>
      <c r="E40" s="33">
        <f>E43+E46+E48+E50+E52+E54+E56+E58</f>
        <v>23111.9</v>
      </c>
      <c r="F40" s="33">
        <f t="shared" ref="F40:J40" si="10">F43+F46+F48+F50+F52+F54+F56+F58</f>
        <v>22077.599999999999</v>
      </c>
      <c r="G40" s="33">
        <f t="shared" si="10"/>
        <v>14610</v>
      </c>
      <c r="H40" s="33">
        <f t="shared" si="10"/>
        <v>22210</v>
      </c>
      <c r="I40" s="33">
        <f t="shared" si="10"/>
        <v>23620</v>
      </c>
      <c r="J40" s="33">
        <f t="shared" si="10"/>
        <v>105629.5</v>
      </c>
      <c r="K40" s="26" t="s">
        <v>4</v>
      </c>
    </row>
    <row r="41" spans="1:11" ht="15.75">
      <c r="A41" s="86"/>
      <c r="B41" s="99"/>
      <c r="C41" s="98"/>
      <c r="D41" s="98"/>
      <c r="E41" s="33">
        <f>E44+E59</f>
        <v>7621</v>
      </c>
      <c r="F41" s="33">
        <f>F44+F59</f>
        <v>6369.3</v>
      </c>
      <c r="G41" s="33"/>
      <c r="H41" s="33"/>
      <c r="I41" s="33"/>
      <c r="J41" s="33">
        <f>J44+J59</f>
        <v>13990.3</v>
      </c>
      <c r="K41" s="26" t="s">
        <v>40</v>
      </c>
    </row>
    <row r="42" spans="1:11" ht="47.25" customHeight="1">
      <c r="A42" s="86"/>
      <c r="B42" s="99"/>
      <c r="C42" s="98"/>
      <c r="D42" s="98"/>
      <c r="E42" s="33">
        <f>E45+E47+E49+E51+E53+E55+E57+E60</f>
        <v>15490.900000000001</v>
      </c>
      <c r="F42" s="33">
        <f t="shared" ref="F42:I42" si="11">F45+F47+F49+F51+F53+F55+F57+F60</f>
        <v>15708.3</v>
      </c>
      <c r="G42" s="33">
        <f t="shared" si="11"/>
        <v>14610</v>
      </c>
      <c r="H42" s="33">
        <f t="shared" si="11"/>
        <v>22210</v>
      </c>
      <c r="I42" s="33">
        <f t="shared" si="11"/>
        <v>23620</v>
      </c>
      <c r="J42" s="33">
        <f>J45+J47+J49+J51+J53+J55+J57+J60</f>
        <v>91639.2</v>
      </c>
      <c r="K42" s="26" t="s">
        <v>5</v>
      </c>
    </row>
    <row r="43" spans="1:11" ht="15.75">
      <c r="A43" s="86">
        <v>17</v>
      </c>
      <c r="B43" s="99" t="s">
        <v>17</v>
      </c>
      <c r="C43" s="98" t="s">
        <v>26</v>
      </c>
      <c r="D43" s="98" t="s">
        <v>6</v>
      </c>
      <c r="E43" s="27">
        <f>E44+E45</f>
        <v>7371</v>
      </c>
      <c r="F43" s="27">
        <f>F44+F45</f>
        <v>6729.3</v>
      </c>
      <c r="G43" s="27">
        <f t="shared" ref="G43:J43" si="12">G44+G45</f>
        <v>500</v>
      </c>
      <c r="H43" s="27">
        <f t="shared" si="12"/>
        <v>900</v>
      </c>
      <c r="I43" s="27">
        <f t="shared" si="12"/>
        <v>950</v>
      </c>
      <c r="J43" s="27">
        <f t="shared" si="12"/>
        <v>16450.3</v>
      </c>
      <c r="K43" s="26" t="s">
        <v>4</v>
      </c>
    </row>
    <row r="44" spans="1:11" ht="15.75">
      <c r="A44" s="86"/>
      <c r="B44" s="99"/>
      <c r="C44" s="98"/>
      <c r="D44" s="98"/>
      <c r="E44" s="27">
        <v>6621</v>
      </c>
      <c r="F44" s="27">
        <v>6369.3</v>
      </c>
      <c r="G44" s="27"/>
      <c r="H44" s="27"/>
      <c r="I44" s="27"/>
      <c r="J44" s="27">
        <f t="shared" ref="J44:J57" si="13">E44+F44+G44+H44+I44</f>
        <v>12990.3</v>
      </c>
      <c r="K44" s="26" t="s">
        <v>40</v>
      </c>
    </row>
    <row r="45" spans="1:11" ht="61.5" customHeight="1">
      <c r="A45" s="86"/>
      <c r="B45" s="99"/>
      <c r="C45" s="98"/>
      <c r="D45" s="98"/>
      <c r="E45" s="27">
        <v>750</v>
      </c>
      <c r="F45" s="27">
        <v>360</v>
      </c>
      <c r="G45" s="27">
        <v>500</v>
      </c>
      <c r="H45" s="27">
        <v>900</v>
      </c>
      <c r="I45" s="27">
        <v>950</v>
      </c>
      <c r="J45" s="27">
        <f t="shared" si="13"/>
        <v>3460</v>
      </c>
      <c r="K45" s="26" t="s">
        <v>5</v>
      </c>
    </row>
    <row r="46" spans="1:11" ht="15.75" customHeight="1">
      <c r="A46" s="86">
        <v>18</v>
      </c>
      <c r="B46" s="99" t="s">
        <v>49</v>
      </c>
      <c r="C46" s="98" t="s">
        <v>61</v>
      </c>
      <c r="D46" s="98" t="s">
        <v>6</v>
      </c>
      <c r="E46" s="27"/>
      <c r="F46" s="27"/>
      <c r="G46" s="27"/>
      <c r="H46" s="27">
        <v>450</v>
      </c>
      <c r="I46" s="27">
        <v>500</v>
      </c>
      <c r="J46" s="27">
        <f t="shared" si="13"/>
        <v>950</v>
      </c>
      <c r="K46" s="26" t="s">
        <v>4</v>
      </c>
    </row>
    <row r="47" spans="1:11" ht="200.25" customHeight="1">
      <c r="A47" s="86"/>
      <c r="B47" s="99"/>
      <c r="C47" s="98"/>
      <c r="D47" s="98"/>
      <c r="E47" s="27"/>
      <c r="F47" s="27"/>
      <c r="G47" s="27"/>
      <c r="H47" s="27">
        <v>450</v>
      </c>
      <c r="I47" s="27">
        <v>500</v>
      </c>
      <c r="J47" s="27">
        <f t="shared" si="13"/>
        <v>950</v>
      </c>
      <c r="K47" s="26" t="s">
        <v>5</v>
      </c>
    </row>
    <row r="48" spans="1:11" ht="15" customHeight="1">
      <c r="A48" s="86">
        <v>19</v>
      </c>
      <c r="B48" s="99" t="s">
        <v>50</v>
      </c>
      <c r="C48" s="98" t="s">
        <v>26</v>
      </c>
      <c r="D48" s="98" t="s">
        <v>6</v>
      </c>
      <c r="E48" s="27">
        <v>500</v>
      </c>
      <c r="F48" s="27">
        <v>668</v>
      </c>
      <c r="G48" s="27">
        <v>600</v>
      </c>
      <c r="H48" s="27">
        <f t="shared" ref="H48:I48" si="14">H49</f>
        <v>1600</v>
      </c>
      <c r="I48" s="27">
        <f t="shared" si="14"/>
        <v>1800</v>
      </c>
      <c r="J48" s="27">
        <f t="shared" si="13"/>
        <v>5168</v>
      </c>
      <c r="K48" s="26" t="s">
        <v>4</v>
      </c>
    </row>
    <row r="49" spans="1:11" ht="114" customHeight="1">
      <c r="A49" s="86"/>
      <c r="B49" s="99"/>
      <c r="C49" s="98"/>
      <c r="D49" s="98"/>
      <c r="E49" s="27">
        <v>500</v>
      </c>
      <c r="F49" s="27">
        <v>668</v>
      </c>
      <c r="G49" s="27">
        <v>600</v>
      </c>
      <c r="H49" s="27">
        <v>1600</v>
      </c>
      <c r="I49" s="27">
        <v>1800</v>
      </c>
      <c r="J49" s="27">
        <f t="shared" si="13"/>
        <v>5168</v>
      </c>
      <c r="K49" s="26" t="s">
        <v>5</v>
      </c>
    </row>
    <row r="50" spans="1:11" ht="15.75" customHeight="1">
      <c r="A50" s="86">
        <v>20</v>
      </c>
      <c r="B50" s="99" t="s">
        <v>51</v>
      </c>
      <c r="C50" s="98" t="s">
        <v>26</v>
      </c>
      <c r="D50" s="98" t="s">
        <v>6</v>
      </c>
      <c r="E50" s="27">
        <v>8000</v>
      </c>
      <c r="F50" s="27">
        <v>8440</v>
      </c>
      <c r="G50" s="27">
        <v>8400</v>
      </c>
      <c r="H50" s="27">
        <v>11500</v>
      </c>
      <c r="I50" s="27">
        <v>12000</v>
      </c>
      <c r="J50" s="27">
        <f t="shared" si="13"/>
        <v>48340</v>
      </c>
      <c r="K50" s="26" t="s">
        <v>4</v>
      </c>
    </row>
    <row r="51" spans="1:11" ht="48.75" customHeight="1">
      <c r="A51" s="86"/>
      <c r="B51" s="99"/>
      <c r="C51" s="98"/>
      <c r="D51" s="98"/>
      <c r="E51" s="27">
        <v>8000</v>
      </c>
      <c r="F51" s="27">
        <v>8440</v>
      </c>
      <c r="G51" s="27">
        <v>8400</v>
      </c>
      <c r="H51" s="27">
        <v>11500</v>
      </c>
      <c r="I51" s="27">
        <v>12000</v>
      </c>
      <c r="J51" s="27">
        <f t="shared" si="13"/>
        <v>48340</v>
      </c>
      <c r="K51" s="26" t="s">
        <v>5</v>
      </c>
    </row>
    <row r="52" spans="1:11" ht="15.75" customHeight="1">
      <c r="A52" s="86">
        <v>21</v>
      </c>
      <c r="B52" s="99" t="s">
        <v>52</v>
      </c>
      <c r="C52" s="98" t="s">
        <v>26</v>
      </c>
      <c r="D52" s="98" t="s">
        <v>6</v>
      </c>
      <c r="E52" s="27">
        <v>310</v>
      </c>
      <c r="F52" s="27">
        <v>360</v>
      </c>
      <c r="G52" s="27">
        <v>360</v>
      </c>
      <c r="H52" s="27">
        <v>660</v>
      </c>
      <c r="I52" s="27">
        <v>720</v>
      </c>
      <c r="J52" s="27">
        <f t="shared" si="13"/>
        <v>2410</v>
      </c>
      <c r="K52" s="26" t="s">
        <v>4</v>
      </c>
    </row>
    <row r="53" spans="1:11" ht="46.5" customHeight="1">
      <c r="A53" s="86"/>
      <c r="B53" s="99"/>
      <c r="C53" s="98"/>
      <c r="D53" s="98"/>
      <c r="E53" s="27">
        <v>310</v>
      </c>
      <c r="F53" s="27">
        <v>360</v>
      </c>
      <c r="G53" s="27">
        <v>360</v>
      </c>
      <c r="H53" s="27">
        <v>660</v>
      </c>
      <c r="I53" s="27">
        <v>720</v>
      </c>
      <c r="J53" s="27">
        <f t="shared" si="13"/>
        <v>2410</v>
      </c>
      <c r="K53" s="26" t="s">
        <v>5</v>
      </c>
    </row>
    <row r="54" spans="1:11" ht="15.75" customHeight="1">
      <c r="A54" s="86">
        <v>22</v>
      </c>
      <c r="B54" s="99" t="s">
        <v>53</v>
      </c>
      <c r="C54" s="98" t="s">
        <v>26</v>
      </c>
      <c r="D54" s="98" t="s">
        <v>6</v>
      </c>
      <c r="E54" s="27">
        <v>4983.2</v>
      </c>
      <c r="F54" s="27">
        <v>5080.3</v>
      </c>
      <c r="G54" s="27">
        <v>4000</v>
      </c>
      <c r="H54" s="27">
        <v>6000</v>
      </c>
      <c r="I54" s="27">
        <v>6500</v>
      </c>
      <c r="J54" s="27">
        <f t="shared" si="13"/>
        <v>26563.5</v>
      </c>
      <c r="K54" s="26" t="s">
        <v>4</v>
      </c>
    </row>
    <row r="55" spans="1:11" ht="48.75" customHeight="1">
      <c r="A55" s="86"/>
      <c r="B55" s="99"/>
      <c r="C55" s="98"/>
      <c r="D55" s="98"/>
      <c r="E55" s="27">
        <v>4983.2</v>
      </c>
      <c r="F55" s="27">
        <v>5080.3</v>
      </c>
      <c r="G55" s="27">
        <v>4000</v>
      </c>
      <c r="H55" s="27">
        <v>6000</v>
      </c>
      <c r="I55" s="27">
        <v>6500</v>
      </c>
      <c r="J55" s="27">
        <f t="shared" si="13"/>
        <v>26563.5</v>
      </c>
      <c r="K55" s="26" t="s">
        <v>5</v>
      </c>
    </row>
    <row r="56" spans="1:11" ht="15.75" customHeight="1">
      <c r="A56" s="86">
        <v>23</v>
      </c>
      <c r="B56" s="99" t="s">
        <v>54</v>
      </c>
      <c r="C56" s="98" t="s">
        <v>26</v>
      </c>
      <c r="D56" s="98" t="s">
        <v>6</v>
      </c>
      <c r="E56" s="27">
        <v>900</v>
      </c>
      <c r="F56" s="27">
        <v>800</v>
      </c>
      <c r="G56" s="27">
        <v>750</v>
      </c>
      <c r="H56" s="27">
        <v>1100</v>
      </c>
      <c r="I56" s="27">
        <v>1150</v>
      </c>
      <c r="J56" s="27">
        <f t="shared" si="13"/>
        <v>4700</v>
      </c>
      <c r="K56" s="26" t="s">
        <v>4</v>
      </c>
    </row>
    <row r="57" spans="1:11" ht="49.5" customHeight="1">
      <c r="A57" s="86"/>
      <c r="B57" s="99"/>
      <c r="C57" s="98"/>
      <c r="D57" s="98"/>
      <c r="E57" s="27">
        <v>900</v>
      </c>
      <c r="F57" s="27">
        <v>800</v>
      </c>
      <c r="G57" s="27">
        <v>750</v>
      </c>
      <c r="H57" s="27">
        <v>1100</v>
      </c>
      <c r="I57" s="27">
        <v>1150</v>
      </c>
      <c r="J57" s="27">
        <f t="shared" si="13"/>
        <v>4700</v>
      </c>
      <c r="K57" s="26" t="s">
        <v>5</v>
      </c>
    </row>
    <row r="58" spans="1:11" ht="15.75">
      <c r="A58" s="102">
        <v>24</v>
      </c>
      <c r="B58" s="99" t="s">
        <v>48</v>
      </c>
      <c r="C58" s="100">
        <v>2015</v>
      </c>
      <c r="D58" s="100" t="s">
        <v>45</v>
      </c>
      <c r="E58" s="27">
        <v>1047.7</v>
      </c>
      <c r="F58" s="27"/>
      <c r="G58" s="27"/>
      <c r="H58" s="27"/>
      <c r="I58" s="27"/>
      <c r="J58" s="27">
        <f t="shared" ref="J58" si="15">J59+J60</f>
        <v>1047.7</v>
      </c>
      <c r="K58" s="26" t="s">
        <v>4</v>
      </c>
    </row>
    <row r="59" spans="1:11" ht="15.75">
      <c r="A59" s="107"/>
      <c r="B59" s="99"/>
      <c r="C59" s="108"/>
      <c r="D59" s="108"/>
      <c r="E59" s="27">
        <v>1000</v>
      </c>
      <c r="F59" s="27"/>
      <c r="G59" s="27"/>
      <c r="H59" s="27"/>
      <c r="I59" s="27"/>
      <c r="J59" s="27">
        <f t="shared" ref="J59:J60" si="16">E59+F59+G59+H59+I59</f>
        <v>1000</v>
      </c>
      <c r="K59" s="26" t="s">
        <v>40</v>
      </c>
    </row>
    <row r="60" spans="1:11" ht="126" customHeight="1">
      <c r="A60" s="103"/>
      <c r="B60" s="99"/>
      <c r="C60" s="101"/>
      <c r="D60" s="101"/>
      <c r="E60" s="27">
        <v>47.7</v>
      </c>
      <c r="F60" s="27"/>
      <c r="G60" s="27"/>
      <c r="H60" s="27"/>
      <c r="I60" s="27"/>
      <c r="J60" s="27">
        <f t="shared" si="16"/>
        <v>47.7</v>
      </c>
      <c r="K60" s="26" t="s">
        <v>5</v>
      </c>
    </row>
    <row r="61" spans="1:11" ht="15.75">
      <c r="A61" s="86">
        <v>25</v>
      </c>
      <c r="B61" s="99" t="s">
        <v>18</v>
      </c>
      <c r="C61" s="98"/>
      <c r="D61" s="98"/>
      <c r="E61" s="33">
        <f>E65+E63</f>
        <v>15.7</v>
      </c>
      <c r="F61" s="33">
        <f t="shared" ref="F61:J62" si="17">F65+F63</f>
        <v>20</v>
      </c>
      <c r="G61" s="33">
        <f t="shared" si="17"/>
        <v>20</v>
      </c>
      <c r="H61" s="33">
        <f t="shared" si="17"/>
        <v>95</v>
      </c>
      <c r="I61" s="33">
        <f t="shared" si="17"/>
        <v>105</v>
      </c>
      <c r="J61" s="33">
        <f>J65+J63</f>
        <v>255.7</v>
      </c>
      <c r="K61" s="26" t="s">
        <v>4</v>
      </c>
    </row>
    <row r="62" spans="1:11" ht="110.25" customHeight="1">
      <c r="A62" s="86"/>
      <c r="B62" s="99"/>
      <c r="C62" s="98"/>
      <c r="D62" s="98"/>
      <c r="E62" s="33">
        <f>E66+E64</f>
        <v>15.7</v>
      </c>
      <c r="F62" s="33">
        <f t="shared" si="17"/>
        <v>20</v>
      </c>
      <c r="G62" s="33">
        <f t="shared" si="17"/>
        <v>20</v>
      </c>
      <c r="H62" s="33">
        <f t="shared" si="17"/>
        <v>95</v>
      </c>
      <c r="I62" s="33">
        <f t="shared" si="17"/>
        <v>105</v>
      </c>
      <c r="J62" s="33">
        <f t="shared" si="17"/>
        <v>255.7</v>
      </c>
      <c r="K62" s="26" t="s">
        <v>5</v>
      </c>
    </row>
    <row r="63" spans="1:11" ht="15.75" customHeight="1">
      <c r="A63" s="86">
        <v>26</v>
      </c>
      <c r="B63" s="99" t="s">
        <v>27</v>
      </c>
      <c r="C63" s="98" t="s">
        <v>26</v>
      </c>
      <c r="D63" s="98" t="s">
        <v>7</v>
      </c>
      <c r="E63" s="27">
        <v>15.7</v>
      </c>
      <c r="F63" s="27">
        <v>20</v>
      </c>
      <c r="G63" s="27">
        <v>20</v>
      </c>
      <c r="H63" s="27">
        <v>40</v>
      </c>
      <c r="I63" s="27">
        <v>45</v>
      </c>
      <c r="J63" s="27">
        <f>E63+F63+G63+H63+I63</f>
        <v>140.69999999999999</v>
      </c>
      <c r="K63" s="26" t="s">
        <v>4</v>
      </c>
    </row>
    <row r="64" spans="1:11" ht="165" customHeight="1">
      <c r="A64" s="86"/>
      <c r="B64" s="99"/>
      <c r="C64" s="98"/>
      <c r="D64" s="98"/>
      <c r="E64" s="27">
        <v>15.7</v>
      </c>
      <c r="F64" s="27">
        <v>20</v>
      </c>
      <c r="G64" s="27">
        <v>20</v>
      </c>
      <c r="H64" s="27">
        <v>40</v>
      </c>
      <c r="I64" s="27">
        <v>45</v>
      </c>
      <c r="J64" s="27">
        <f>E64+F64+G64+H64+I64</f>
        <v>140.69999999999999</v>
      </c>
      <c r="K64" s="26" t="s">
        <v>5</v>
      </c>
    </row>
    <row r="65" spans="1:11" ht="15" customHeight="1">
      <c r="A65" s="86">
        <v>27</v>
      </c>
      <c r="B65" s="99" t="s">
        <v>19</v>
      </c>
      <c r="C65" s="98" t="s">
        <v>61</v>
      </c>
      <c r="D65" s="100" t="s">
        <v>7</v>
      </c>
      <c r="E65" s="27"/>
      <c r="F65" s="27"/>
      <c r="G65" s="27"/>
      <c r="H65" s="27">
        <v>55</v>
      </c>
      <c r="I65" s="27">
        <v>60</v>
      </c>
      <c r="J65" s="27">
        <f>E65+F65+G65+H65+I65</f>
        <v>115</v>
      </c>
      <c r="K65" s="26" t="s">
        <v>4</v>
      </c>
    </row>
    <row r="66" spans="1:11" ht="97.5" customHeight="1">
      <c r="A66" s="86"/>
      <c r="B66" s="99"/>
      <c r="C66" s="98"/>
      <c r="D66" s="101"/>
      <c r="E66" s="27"/>
      <c r="F66" s="27"/>
      <c r="G66" s="27"/>
      <c r="H66" s="27">
        <v>55</v>
      </c>
      <c r="I66" s="27">
        <v>60</v>
      </c>
      <c r="J66" s="27">
        <f>E66+F66+G66+H66+I66</f>
        <v>115</v>
      </c>
      <c r="K66" s="26" t="s">
        <v>5</v>
      </c>
    </row>
    <row r="67" spans="1:11" ht="15.75">
      <c r="A67" s="86">
        <v>28</v>
      </c>
      <c r="B67" s="99" t="s">
        <v>20</v>
      </c>
      <c r="C67" s="98"/>
      <c r="D67" s="98"/>
      <c r="E67" s="27">
        <f>E69+E71</f>
        <v>163.30000000000001</v>
      </c>
      <c r="F67" s="27">
        <f t="shared" ref="F67:I68" si="18">F69+F71</f>
        <v>340.7</v>
      </c>
      <c r="G67" s="27">
        <f t="shared" si="18"/>
        <v>355</v>
      </c>
      <c r="H67" s="27">
        <f t="shared" si="18"/>
        <v>410</v>
      </c>
      <c r="I67" s="27">
        <f t="shared" si="18"/>
        <v>465</v>
      </c>
      <c r="J67" s="27">
        <f>J69+J71</f>
        <v>1734</v>
      </c>
      <c r="K67" s="26" t="s">
        <v>4</v>
      </c>
    </row>
    <row r="68" spans="1:11" ht="160.5" customHeight="1">
      <c r="A68" s="86"/>
      <c r="B68" s="99"/>
      <c r="C68" s="98"/>
      <c r="D68" s="98"/>
      <c r="E68" s="27">
        <f>E70+E72</f>
        <v>163.30000000000001</v>
      </c>
      <c r="F68" s="27">
        <f t="shared" si="18"/>
        <v>340.7</v>
      </c>
      <c r="G68" s="27">
        <f t="shared" si="18"/>
        <v>355</v>
      </c>
      <c r="H68" s="27">
        <f t="shared" si="18"/>
        <v>410</v>
      </c>
      <c r="I68" s="27">
        <f t="shared" si="18"/>
        <v>465</v>
      </c>
      <c r="J68" s="27">
        <f>J70+J72</f>
        <v>1734</v>
      </c>
      <c r="K68" s="26" t="s">
        <v>5</v>
      </c>
    </row>
    <row r="69" spans="1:11" ht="15.75" customHeight="1">
      <c r="A69" s="86">
        <v>29</v>
      </c>
      <c r="B69" s="99" t="s">
        <v>43</v>
      </c>
      <c r="C69" s="98" t="s">
        <v>26</v>
      </c>
      <c r="D69" s="98" t="s">
        <v>6</v>
      </c>
      <c r="E69" s="27">
        <v>120</v>
      </c>
      <c r="F69" s="27">
        <v>289.7</v>
      </c>
      <c r="G69" s="27">
        <v>300</v>
      </c>
      <c r="H69" s="27">
        <v>350</v>
      </c>
      <c r="I69" s="27">
        <v>400</v>
      </c>
      <c r="J69" s="27">
        <f>E69+F69+G69+H69+I69</f>
        <v>1459.7</v>
      </c>
      <c r="K69" s="26" t="s">
        <v>4</v>
      </c>
    </row>
    <row r="70" spans="1:11" ht="82.5" customHeight="1">
      <c r="A70" s="86"/>
      <c r="B70" s="99"/>
      <c r="C70" s="98"/>
      <c r="D70" s="98"/>
      <c r="E70" s="27">
        <v>120</v>
      </c>
      <c r="F70" s="27">
        <v>289.7</v>
      </c>
      <c r="G70" s="27">
        <v>300</v>
      </c>
      <c r="H70" s="27">
        <v>350</v>
      </c>
      <c r="I70" s="27">
        <v>400</v>
      </c>
      <c r="J70" s="27">
        <f>E70+F70+G70+H70+I70</f>
        <v>1459.7</v>
      </c>
      <c r="K70" s="26" t="s">
        <v>5</v>
      </c>
    </row>
    <row r="71" spans="1:11" ht="15.75">
      <c r="A71" s="86">
        <v>30</v>
      </c>
      <c r="B71" s="99" t="s">
        <v>55</v>
      </c>
      <c r="C71" s="98" t="s">
        <v>26</v>
      </c>
      <c r="D71" s="98" t="s">
        <v>6</v>
      </c>
      <c r="E71" s="27">
        <v>43.3</v>
      </c>
      <c r="F71" s="27">
        <v>51</v>
      </c>
      <c r="G71" s="27">
        <v>55</v>
      </c>
      <c r="H71" s="27">
        <v>60</v>
      </c>
      <c r="I71" s="27">
        <v>65</v>
      </c>
      <c r="J71" s="27">
        <f>E71+F71+G71+H71+I71</f>
        <v>274.3</v>
      </c>
      <c r="K71" s="26" t="s">
        <v>4</v>
      </c>
    </row>
    <row r="72" spans="1:11" ht="63" customHeight="1">
      <c r="A72" s="86"/>
      <c r="B72" s="99"/>
      <c r="C72" s="98"/>
      <c r="D72" s="98"/>
      <c r="E72" s="27">
        <v>43.3</v>
      </c>
      <c r="F72" s="27">
        <v>51</v>
      </c>
      <c r="G72" s="27">
        <v>55</v>
      </c>
      <c r="H72" s="27">
        <v>60</v>
      </c>
      <c r="I72" s="27">
        <v>65</v>
      </c>
      <c r="J72" s="27">
        <f>E72+F72+G72+H72+I72</f>
        <v>274.3</v>
      </c>
      <c r="K72" s="26" t="s">
        <v>5</v>
      </c>
    </row>
    <row r="73" spans="1:11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</row>
    <row r="74" spans="1:11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</row>
    <row r="75" spans="1:11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</row>
    <row r="76" spans="1:11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</row>
    <row r="78" spans="1:11" ht="15.75" customHeight="1">
      <c r="B78" s="4"/>
      <c r="C78" s="4"/>
      <c r="D78" s="84" t="s">
        <v>29</v>
      </c>
      <c r="E78" s="85" t="s">
        <v>0</v>
      </c>
      <c r="F78" s="85"/>
      <c r="G78" s="85"/>
      <c r="H78" s="85"/>
      <c r="I78" s="85"/>
      <c r="J78" s="85"/>
    </row>
    <row r="79" spans="1:11" ht="15.75" customHeight="1">
      <c r="B79" s="4"/>
      <c r="C79" s="4"/>
      <c r="D79" s="84"/>
      <c r="E79" s="25" t="s">
        <v>2</v>
      </c>
      <c r="F79" s="25" t="s">
        <v>21</v>
      </c>
      <c r="G79" s="25" t="s">
        <v>22</v>
      </c>
      <c r="H79" s="25" t="s">
        <v>23</v>
      </c>
      <c r="I79" s="25" t="s">
        <v>24</v>
      </c>
      <c r="J79" s="25" t="s">
        <v>30</v>
      </c>
    </row>
    <row r="80" spans="1:11" ht="15.75" customHeight="1">
      <c r="B80" s="4"/>
      <c r="C80" s="4"/>
      <c r="D80" s="24" t="s">
        <v>31</v>
      </c>
      <c r="E80" s="25">
        <f t="shared" ref="E80:J82" si="19">E6+E37</f>
        <v>24733.100000000002</v>
      </c>
      <c r="F80" s="25">
        <f t="shared" si="19"/>
        <v>24993</v>
      </c>
      <c r="G80" s="25">
        <f t="shared" si="19"/>
        <v>16481</v>
      </c>
      <c r="H80" s="25">
        <f t="shared" si="19"/>
        <v>25195</v>
      </c>
      <c r="I80" s="25">
        <f t="shared" si="19"/>
        <v>26680</v>
      </c>
      <c r="J80" s="25">
        <f>J6+J37</f>
        <v>118082.09999999999</v>
      </c>
    </row>
    <row r="81" spans="2:10" ht="15.75" customHeight="1">
      <c r="B81" s="4"/>
      <c r="C81" s="4"/>
      <c r="D81" s="24" t="s">
        <v>41</v>
      </c>
      <c r="E81" s="25">
        <f t="shared" si="19"/>
        <v>7793.2</v>
      </c>
      <c r="F81" s="25">
        <f>F7+F38</f>
        <v>6638</v>
      </c>
      <c r="G81" s="25">
        <f t="shared" si="19"/>
        <v>96</v>
      </c>
      <c r="H81" s="25">
        <f t="shared" si="19"/>
        <v>0</v>
      </c>
      <c r="I81" s="25">
        <f t="shared" si="19"/>
        <v>0</v>
      </c>
      <c r="J81" s="25">
        <f t="shared" si="19"/>
        <v>14527.199999999999</v>
      </c>
    </row>
    <row r="82" spans="2:10" ht="15.75" customHeight="1">
      <c r="B82" s="4"/>
      <c r="C82" s="4"/>
      <c r="D82" s="24" t="s">
        <v>32</v>
      </c>
      <c r="E82" s="25">
        <f t="shared" si="19"/>
        <v>16939.900000000001</v>
      </c>
      <c r="F82" s="25">
        <f t="shared" si="19"/>
        <v>18355</v>
      </c>
      <c r="G82" s="25">
        <f t="shared" si="19"/>
        <v>16385</v>
      </c>
      <c r="H82" s="25">
        <f t="shared" si="19"/>
        <v>25195</v>
      </c>
      <c r="I82" s="25">
        <f t="shared" si="19"/>
        <v>26680</v>
      </c>
      <c r="J82" s="25">
        <f t="shared" si="19"/>
        <v>103554.9</v>
      </c>
    </row>
    <row r="83" spans="2:10" ht="15.75" customHeight="1">
      <c r="B83" s="4"/>
      <c r="C83" s="4"/>
      <c r="D83" s="24" t="s">
        <v>33</v>
      </c>
      <c r="E83" s="25"/>
      <c r="F83" s="25"/>
      <c r="G83" s="25"/>
      <c r="H83" s="25"/>
      <c r="I83" s="25"/>
      <c r="J83" s="25"/>
    </row>
    <row r="84" spans="2:10" ht="15.75" customHeight="1">
      <c r="B84" s="4"/>
      <c r="C84" s="4"/>
      <c r="D84" s="24" t="s">
        <v>32</v>
      </c>
      <c r="E84" s="25"/>
      <c r="F84" s="25"/>
      <c r="G84" s="25"/>
      <c r="H84" s="25"/>
      <c r="I84" s="25"/>
      <c r="J84" s="25"/>
    </row>
    <row r="85" spans="2:10" ht="15.75" customHeight="1">
      <c r="B85" s="4"/>
      <c r="C85" s="4"/>
      <c r="D85" s="24" t="s">
        <v>34</v>
      </c>
      <c r="E85" s="25"/>
      <c r="F85" s="25"/>
      <c r="G85" s="25"/>
      <c r="H85" s="25"/>
      <c r="I85" s="25"/>
      <c r="J85" s="25"/>
    </row>
    <row r="86" spans="2:10" ht="15.75" customHeight="1">
      <c r="B86" s="4"/>
      <c r="C86" s="4"/>
      <c r="D86" s="24" t="s">
        <v>32</v>
      </c>
      <c r="E86" s="25"/>
      <c r="F86" s="25"/>
      <c r="G86" s="25"/>
      <c r="H86" s="25"/>
      <c r="I86" s="25"/>
      <c r="J86" s="25"/>
    </row>
    <row r="87" spans="2:10" ht="15.75" customHeight="1">
      <c r="B87" s="4"/>
      <c r="C87" s="4"/>
      <c r="D87" s="24" t="s">
        <v>35</v>
      </c>
      <c r="E87" s="25">
        <f t="shared" ref="E87:J89" si="20">E80</f>
        <v>24733.100000000002</v>
      </c>
      <c r="F87" s="25">
        <f t="shared" si="20"/>
        <v>24993</v>
      </c>
      <c r="G87" s="25">
        <f t="shared" si="20"/>
        <v>16481</v>
      </c>
      <c r="H87" s="25">
        <f t="shared" si="20"/>
        <v>25195</v>
      </c>
      <c r="I87" s="25">
        <f t="shared" si="20"/>
        <v>26680</v>
      </c>
      <c r="J87" s="25">
        <f t="shared" si="20"/>
        <v>118082.09999999999</v>
      </c>
    </row>
    <row r="88" spans="2:10" ht="15.75" customHeight="1">
      <c r="B88" s="4"/>
      <c r="C88" s="4"/>
      <c r="D88" s="24" t="s">
        <v>41</v>
      </c>
      <c r="E88" s="25">
        <f>E81</f>
        <v>7793.2</v>
      </c>
      <c r="F88" s="25">
        <f t="shared" si="20"/>
        <v>6638</v>
      </c>
      <c r="G88" s="25">
        <f t="shared" si="20"/>
        <v>96</v>
      </c>
      <c r="H88" s="25">
        <f t="shared" si="20"/>
        <v>0</v>
      </c>
      <c r="I88" s="25">
        <f t="shared" si="20"/>
        <v>0</v>
      </c>
      <c r="J88" s="25">
        <f>J81</f>
        <v>14527.199999999999</v>
      </c>
    </row>
    <row r="89" spans="2:10" ht="15.75" customHeight="1">
      <c r="B89" s="4"/>
      <c r="C89" s="4"/>
      <c r="D89" s="24" t="s">
        <v>32</v>
      </c>
      <c r="E89" s="25">
        <f>E82</f>
        <v>16939.900000000001</v>
      </c>
      <c r="F89" s="25">
        <f t="shared" si="20"/>
        <v>18355</v>
      </c>
      <c r="G89" s="25">
        <f t="shared" si="20"/>
        <v>16385</v>
      </c>
      <c r="H89" s="25">
        <f t="shared" si="20"/>
        <v>25195</v>
      </c>
      <c r="I89" s="25">
        <f t="shared" si="20"/>
        <v>26680</v>
      </c>
      <c r="J89" s="25">
        <f t="shared" si="20"/>
        <v>103554.9</v>
      </c>
    </row>
  </sheetData>
  <mergeCells count="131">
    <mergeCell ref="D78:D79"/>
    <mergeCell ref="E78:J78"/>
    <mergeCell ref="A69:A70"/>
    <mergeCell ref="B69:B70"/>
    <mergeCell ref="C69:C70"/>
    <mergeCell ref="D69:D70"/>
    <mergeCell ref="A71:A72"/>
    <mergeCell ref="B71:B72"/>
    <mergeCell ref="C71:C72"/>
    <mergeCell ref="D71:D72"/>
    <mergeCell ref="A65:A66"/>
    <mergeCell ref="B65:B66"/>
    <mergeCell ref="C65:C66"/>
    <mergeCell ref="D65:D66"/>
    <mergeCell ref="A67:A68"/>
    <mergeCell ref="B67:B68"/>
    <mergeCell ref="C67:C68"/>
    <mergeCell ref="D67:D68"/>
    <mergeCell ref="A61:A62"/>
    <mergeCell ref="B61:B62"/>
    <mergeCell ref="C61:C62"/>
    <mergeCell ref="D61:D62"/>
    <mergeCell ref="A63:A64"/>
    <mergeCell ref="B63:B64"/>
    <mergeCell ref="C63:C64"/>
    <mergeCell ref="D63:D64"/>
    <mergeCell ref="A56:A57"/>
    <mergeCell ref="B56:B57"/>
    <mergeCell ref="C56:C57"/>
    <mergeCell ref="D56:D57"/>
    <mergeCell ref="A58:A60"/>
    <mergeCell ref="B58:B60"/>
    <mergeCell ref="C58:C60"/>
    <mergeCell ref="D58:D60"/>
    <mergeCell ref="A52:A53"/>
    <mergeCell ref="B52:B53"/>
    <mergeCell ref="C52:C53"/>
    <mergeCell ref="D52:D53"/>
    <mergeCell ref="A54:A55"/>
    <mergeCell ref="B54:B55"/>
    <mergeCell ref="C54:C55"/>
    <mergeCell ref="D54:D55"/>
    <mergeCell ref="A48:A49"/>
    <mergeCell ref="B48:B49"/>
    <mergeCell ref="C48:C49"/>
    <mergeCell ref="D48:D49"/>
    <mergeCell ref="A50:A51"/>
    <mergeCell ref="B50:B51"/>
    <mergeCell ref="C50:C51"/>
    <mergeCell ref="D50:D51"/>
    <mergeCell ref="A43:A45"/>
    <mergeCell ref="B43:B45"/>
    <mergeCell ref="C43:C45"/>
    <mergeCell ref="D43:D45"/>
    <mergeCell ref="A46:A47"/>
    <mergeCell ref="B46:B47"/>
    <mergeCell ref="C46:C47"/>
    <mergeCell ref="D46:D47"/>
    <mergeCell ref="A36:K36"/>
    <mergeCell ref="A37:A39"/>
    <mergeCell ref="B37:B39"/>
    <mergeCell ref="C37:C39"/>
    <mergeCell ref="D37:D39"/>
    <mergeCell ref="A40:A42"/>
    <mergeCell ref="B40:B42"/>
    <mergeCell ref="C40:C42"/>
    <mergeCell ref="D40:D42"/>
    <mergeCell ref="A32:A33"/>
    <mergeCell ref="B32:B33"/>
    <mergeCell ref="C32:C33"/>
    <mergeCell ref="D32:D33"/>
    <mergeCell ref="A34:A35"/>
    <mergeCell ref="B34:B35"/>
    <mergeCell ref="C34:C35"/>
    <mergeCell ref="D34:D35"/>
    <mergeCell ref="A28:A29"/>
    <mergeCell ref="B28:B29"/>
    <mergeCell ref="C28:C29"/>
    <mergeCell ref="D28:D29"/>
    <mergeCell ref="A30:A31"/>
    <mergeCell ref="B30:B31"/>
    <mergeCell ref="C30:C31"/>
    <mergeCell ref="D30:D31"/>
    <mergeCell ref="A24:A25"/>
    <mergeCell ref="B24:B25"/>
    <mergeCell ref="C24:C25"/>
    <mergeCell ref="D24:D25"/>
    <mergeCell ref="A26:A27"/>
    <mergeCell ref="B26:B27"/>
    <mergeCell ref="C26:C27"/>
    <mergeCell ref="D26:D27"/>
    <mergeCell ref="A20:A21"/>
    <mergeCell ref="B20:B21"/>
    <mergeCell ref="C20:C21"/>
    <mergeCell ref="D20:D21"/>
    <mergeCell ref="A22:A23"/>
    <mergeCell ref="B22:B23"/>
    <mergeCell ref="C22:C23"/>
    <mergeCell ref="D22:D23"/>
    <mergeCell ref="A16:A17"/>
    <mergeCell ref="B16:B17"/>
    <mergeCell ref="C16:C17"/>
    <mergeCell ref="D16:D17"/>
    <mergeCell ref="A18:A19"/>
    <mergeCell ref="B18:B19"/>
    <mergeCell ref="C18:C19"/>
    <mergeCell ref="D18:D19"/>
    <mergeCell ref="A12:A13"/>
    <mergeCell ref="B12:B13"/>
    <mergeCell ref="C12:C13"/>
    <mergeCell ref="D12:D13"/>
    <mergeCell ref="A14:A15"/>
    <mergeCell ref="B14:B15"/>
    <mergeCell ref="C14:C15"/>
    <mergeCell ref="D14:D15"/>
    <mergeCell ref="A6:A8"/>
    <mergeCell ref="B6:B8"/>
    <mergeCell ref="C6:C8"/>
    <mergeCell ref="D6:D8"/>
    <mergeCell ref="A9:A11"/>
    <mergeCell ref="B9:B11"/>
    <mergeCell ref="C9:C11"/>
    <mergeCell ref="D9:D11"/>
    <mergeCell ref="A1:K1"/>
    <mergeCell ref="A2:K2"/>
    <mergeCell ref="A3:A4"/>
    <mergeCell ref="B3:B4"/>
    <mergeCell ref="C3:C4"/>
    <mergeCell ref="D3:D4"/>
    <mergeCell ref="E3:J3"/>
    <mergeCell ref="K3:K4"/>
  </mergeCells>
  <pageMargins left="0.39370078740157483" right="0.39370078740157483" top="1.1811023622047245" bottom="0.59055118110236227" header="0.31496062992125984" footer="0.31496062992125984"/>
  <pageSetup paperSize="9" scale="90" orientation="landscape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2"/>
  <sheetViews>
    <sheetView view="pageBreakPreview" topLeftCell="A34" zoomScaleSheetLayoutView="100" workbookViewId="0">
      <selection activeCell="G52" sqref="G52"/>
    </sheetView>
  </sheetViews>
  <sheetFormatPr defaultRowHeight="15"/>
  <cols>
    <col min="1" max="1" width="3.85546875" customWidth="1"/>
    <col min="2" max="2" width="29.28515625" customWidth="1"/>
    <col min="4" max="4" width="35.85546875" customWidth="1"/>
    <col min="10" max="10" width="9.85546875" customWidth="1"/>
    <col min="11" max="11" width="20.28515625" customWidth="1"/>
  </cols>
  <sheetData>
    <row r="1" spans="1:11" ht="19.5" customHeight="1">
      <c r="A1" s="89" t="s">
        <v>42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31.5" customHeight="1">
      <c r="A2" s="90" t="s">
        <v>28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ht="48" customHeight="1">
      <c r="A3" s="83" t="s">
        <v>8</v>
      </c>
      <c r="B3" s="83" t="s">
        <v>9</v>
      </c>
      <c r="C3" s="83" t="s">
        <v>10</v>
      </c>
      <c r="D3" s="83" t="s">
        <v>11</v>
      </c>
      <c r="E3" s="83" t="s">
        <v>0</v>
      </c>
      <c r="F3" s="83"/>
      <c r="G3" s="83"/>
      <c r="H3" s="83"/>
      <c r="I3" s="83"/>
      <c r="J3" s="83"/>
      <c r="K3" s="83" t="s">
        <v>1</v>
      </c>
    </row>
    <row r="4" spans="1:11" ht="15.75">
      <c r="A4" s="83"/>
      <c r="B4" s="83"/>
      <c r="C4" s="83"/>
      <c r="D4" s="83"/>
      <c r="E4" s="28" t="s">
        <v>2</v>
      </c>
      <c r="F4" s="28" t="s">
        <v>21</v>
      </c>
      <c r="G4" s="28" t="s">
        <v>22</v>
      </c>
      <c r="H4" s="28" t="s">
        <v>23</v>
      </c>
      <c r="I4" s="28" t="s">
        <v>24</v>
      </c>
      <c r="J4" s="28" t="s">
        <v>3</v>
      </c>
      <c r="K4" s="83"/>
    </row>
    <row r="5" spans="1:11" ht="15.75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31">
        <v>8</v>
      </c>
      <c r="I5" s="31">
        <v>9</v>
      </c>
      <c r="J5" s="31">
        <v>10</v>
      </c>
      <c r="K5" s="31">
        <v>11</v>
      </c>
    </row>
    <row r="6" spans="1:11" ht="15.75">
      <c r="A6" s="86">
        <v>1</v>
      </c>
      <c r="B6" s="99" t="s">
        <v>12</v>
      </c>
      <c r="C6" s="98"/>
      <c r="D6" s="98"/>
      <c r="E6" s="31">
        <f t="shared" ref="E6:J6" si="0">E10</f>
        <v>1442.2</v>
      </c>
      <c r="F6" s="31">
        <f t="shared" si="0"/>
        <v>2554.6999999999998</v>
      </c>
      <c r="G6" s="31">
        <f t="shared" si="0"/>
        <v>8850.1</v>
      </c>
      <c r="H6" s="31">
        <f t="shared" si="0"/>
        <v>7471.4</v>
      </c>
      <c r="I6" s="31">
        <f t="shared" si="0"/>
        <v>7481.4</v>
      </c>
      <c r="J6" s="31">
        <f t="shared" si="0"/>
        <v>27799.799999999996</v>
      </c>
      <c r="K6" s="32" t="s">
        <v>4</v>
      </c>
    </row>
    <row r="7" spans="1:11" ht="31.5">
      <c r="A7" s="86"/>
      <c r="B7" s="99"/>
      <c r="C7" s="98"/>
      <c r="D7" s="98"/>
      <c r="E7" s="31">
        <f t="shared" ref="E7:J7" si="1">E11</f>
        <v>0</v>
      </c>
      <c r="F7" s="31">
        <f t="shared" si="1"/>
        <v>0</v>
      </c>
      <c r="G7" s="31">
        <f t="shared" si="1"/>
        <v>537.70000000000005</v>
      </c>
      <c r="H7" s="31">
        <f t="shared" si="1"/>
        <v>0</v>
      </c>
      <c r="I7" s="31">
        <f t="shared" si="1"/>
        <v>0</v>
      </c>
      <c r="J7" s="31">
        <f t="shared" si="1"/>
        <v>537.70000000000005</v>
      </c>
      <c r="K7" s="32" t="s">
        <v>65</v>
      </c>
    </row>
    <row r="8" spans="1:11" ht="15.75">
      <c r="A8" s="86"/>
      <c r="B8" s="99"/>
      <c r="C8" s="98"/>
      <c r="D8" s="98"/>
      <c r="E8" s="31">
        <f t="shared" ref="E8:J8" si="2">E12</f>
        <v>172.2</v>
      </c>
      <c r="F8" s="31">
        <f t="shared" si="2"/>
        <v>268.7</v>
      </c>
      <c r="G8" s="31">
        <f t="shared" si="2"/>
        <v>858.2</v>
      </c>
      <c r="H8" s="31">
        <f t="shared" si="2"/>
        <v>96</v>
      </c>
      <c r="I8" s="31">
        <f t="shared" si="2"/>
        <v>96</v>
      </c>
      <c r="J8" s="31">
        <f t="shared" si="2"/>
        <v>1491.1000000000001</v>
      </c>
      <c r="K8" s="32" t="s">
        <v>40</v>
      </c>
    </row>
    <row r="9" spans="1:11" ht="15.75">
      <c r="A9" s="86"/>
      <c r="B9" s="99"/>
      <c r="C9" s="98"/>
      <c r="D9" s="98"/>
      <c r="E9" s="31">
        <f>E13</f>
        <v>1270</v>
      </c>
      <c r="F9" s="31">
        <f t="shared" ref="F9" si="3">F13</f>
        <v>2286</v>
      </c>
      <c r="G9" s="42">
        <f>G13</f>
        <v>7454.2</v>
      </c>
      <c r="H9" s="31">
        <f>H13</f>
        <v>7375.4</v>
      </c>
      <c r="I9" s="31">
        <f>I13</f>
        <v>7385.4</v>
      </c>
      <c r="J9" s="31">
        <f>J13</f>
        <v>25771</v>
      </c>
      <c r="K9" s="32" t="s">
        <v>5</v>
      </c>
    </row>
    <row r="10" spans="1:11" ht="15" customHeight="1">
      <c r="A10" s="86">
        <v>2</v>
      </c>
      <c r="B10" s="99" t="s">
        <v>13</v>
      </c>
      <c r="C10" s="98"/>
      <c r="D10" s="98"/>
      <c r="E10" s="31">
        <f>E14+E17+E19+E21+E23+E25+E27+E29+E31+E33+E35+E37+E39+E41+E44</f>
        <v>1442.2</v>
      </c>
      <c r="F10" s="31">
        <f t="shared" ref="F10:I10" si="4">F14+F17+F19+F21+F23+F25+F27+F29+F31+F33+F35+F37+F39+F41+F44</f>
        <v>2554.6999999999998</v>
      </c>
      <c r="G10" s="31">
        <f t="shared" si="4"/>
        <v>8850.1</v>
      </c>
      <c r="H10" s="31">
        <f t="shared" si="4"/>
        <v>7471.4</v>
      </c>
      <c r="I10" s="31">
        <f t="shared" si="4"/>
        <v>7481.4</v>
      </c>
      <c r="J10" s="31">
        <f>J14+J17+J19+J21+J23+J25+J27+J29+J31+J33+J35+J37+J39+J41+J44</f>
        <v>27799.799999999996</v>
      </c>
      <c r="K10" s="32" t="s">
        <v>4</v>
      </c>
    </row>
    <row r="11" spans="1:11" ht="31.5">
      <c r="A11" s="86"/>
      <c r="B11" s="99"/>
      <c r="C11" s="98"/>
      <c r="D11" s="98"/>
      <c r="E11" s="31">
        <f t="shared" ref="E11:F11" si="5">E42</f>
        <v>0</v>
      </c>
      <c r="F11" s="31">
        <f t="shared" si="5"/>
        <v>0</v>
      </c>
      <c r="G11" s="31">
        <f>G42</f>
        <v>537.70000000000005</v>
      </c>
      <c r="H11" s="31">
        <f t="shared" ref="H11:J11" si="6">H42</f>
        <v>0</v>
      </c>
      <c r="I11" s="31">
        <f t="shared" si="6"/>
        <v>0</v>
      </c>
      <c r="J11" s="31">
        <f t="shared" si="6"/>
        <v>537.70000000000005</v>
      </c>
      <c r="K11" s="32" t="s">
        <v>65</v>
      </c>
    </row>
    <row r="12" spans="1:11" ht="15" customHeight="1">
      <c r="A12" s="86"/>
      <c r="B12" s="99"/>
      <c r="C12" s="98"/>
      <c r="D12" s="98"/>
      <c r="E12" s="31">
        <f t="shared" ref="E12:F12" si="7">E15+E24+E26+E43</f>
        <v>172.2</v>
      </c>
      <c r="F12" s="31">
        <f t="shared" si="7"/>
        <v>268.7</v>
      </c>
      <c r="G12" s="31">
        <f>G15+G24+G26+G43</f>
        <v>858.2</v>
      </c>
      <c r="H12" s="31">
        <f t="shared" ref="H12:J12" si="8">H15+H24+H26+H43</f>
        <v>96</v>
      </c>
      <c r="I12" s="31">
        <f t="shared" si="8"/>
        <v>96</v>
      </c>
      <c r="J12" s="31">
        <f t="shared" si="8"/>
        <v>1491.1000000000001</v>
      </c>
      <c r="K12" s="32" t="s">
        <v>40</v>
      </c>
    </row>
    <row r="13" spans="1:11" ht="83.25" customHeight="1">
      <c r="A13" s="86"/>
      <c r="B13" s="99"/>
      <c r="C13" s="98"/>
      <c r="D13" s="98"/>
      <c r="E13" s="31">
        <f>E16+E18+E20+E22+E28+E30+E32+E34+E36+E38+E40+E45</f>
        <v>1270</v>
      </c>
      <c r="F13" s="31">
        <f>F16+F18+F20+F22+F28+F30+F32+F34+F36+F38+F40+F45</f>
        <v>2286</v>
      </c>
      <c r="G13" s="31">
        <f>G16+G18+G20+G22+G28+G30+G32+G34+G36+G38+G40+G45</f>
        <v>7454.2</v>
      </c>
      <c r="H13" s="31">
        <f t="shared" ref="H13:I13" si="9">H16+H18+H20+H22+H28+H30+H32+H34+H36+H38+H40+H45</f>
        <v>7375.4</v>
      </c>
      <c r="I13" s="31">
        <f t="shared" si="9"/>
        <v>7385.4</v>
      </c>
      <c r="J13" s="31">
        <f>J16+J18+J20+J22+J28+J30+J32+J34+J36+J38+J40+J45</f>
        <v>25771</v>
      </c>
      <c r="K13" s="32" t="s">
        <v>5</v>
      </c>
    </row>
    <row r="14" spans="1:11" ht="15.75">
      <c r="A14" s="86">
        <v>3</v>
      </c>
      <c r="B14" s="99" t="s">
        <v>36</v>
      </c>
      <c r="C14" s="98" t="s">
        <v>26</v>
      </c>
      <c r="D14" s="98" t="s">
        <v>6</v>
      </c>
      <c r="E14" s="31">
        <f t="shared" ref="E14:F14" si="10">E15+E16</f>
        <v>800</v>
      </c>
      <c r="F14" s="31">
        <f t="shared" si="10"/>
        <v>1159</v>
      </c>
      <c r="G14" s="31">
        <f>G15+G16</f>
        <v>1439</v>
      </c>
      <c r="H14" s="31">
        <f t="shared" ref="H14:I14" si="11">H15+H16</f>
        <v>1300</v>
      </c>
      <c r="I14" s="31">
        <f t="shared" si="11"/>
        <v>1450</v>
      </c>
      <c r="J14" s="31">
        <f t="shared" ref="J14:J45" si="12">E14+F14+G14+H14+I14</f>
        <v>6148</v>
      </c>
      <c r="K14" s="32" t="s">
        <v>4</v>
      </c>
    </row>
    <row r="15" spans="1:11" ht="15.75">
      <c r="A15" s="86"/>
      <c r="B15" s="99"/>
      <c r="C15" s="98"/>
      <c r="D15" s="98"/>
      <c r="E15" s="31"/>
      <c r="F15" s="31"/>
      <c r="G15" s="31">
        <v>709</v>
      </c>
      <c r="H15" s="31"/>
      <c r="I15" s="31"/>
      <c r="J15" s="31">
        <f t="shared" si="12"/>
        <v>709</v>
      </c>
      <c r="K15" s="32" t="s">
        <v>40</v>
      </c>
    </row>
    <row r="16" spans="1:11" ht="31.5" customHeight="1">
      <c r="A16" s="86"/>
      <c r="B16" s="99"/>
      <c r="C16" s="98"/>
      <c r="D16" s="98"/>
      <c r="E16" s="31">
        <v>800</v>
      </c>
      <c r="F16" s="31">
        <v>1159</v>
      </c>
      <c r="G16" s="31">
        <v>730</v>
      </c>
      <c r="H16" s="31">
        <v>1300</v>
      </c>
      <c r="I16" s="31">
        <v>1450</v>
      </c>
      <c r="J16" s="31">
        <f t="shared" si="12"/>
        <v>5439</v>
      </c>
      <c r="K16" s="32" t="s">
        <v>5</v>
      </c>
    </row>
    <row r="17" spans="1:11" ht="15.75">
      <c r="A17" s="86">
        <v>4</v>
      </c>
      <c r="B17" s="99" t="s">
        <v>25</v>
      </c>
      <c r="C17" s="98" t="s">
        <v>61</v>
      </c>
      <c r="D17" s="98" t="s">
        <v>6</v>
      </c>
      <c r="E17" s="31"/>
      <c r="F17" s="31"/>
      <c r="G17" s="31"/>
      <c r="H17" s="31">
        <v>45</v>
      </c>
      <c r="I17" s="31">
        <v>50</v>
      </c>
      <c r="J17" s="31">
        <f t="shared" si="12"/>
        <v>95</v>
      </c>
      <c r="K17" s="32" t="s">
        <v>4</v>
      </c>
    </row>
    <row r="18" spans="1:11" ht="31.5" customHeight="1">
      <c r="A18" s="86"/>
      <c r="B18" s="99"/>
      <c r="C18" s="98"/>
      <c r="D18" s="98"/>
      <c r="E18" s="31"/>
      <c r="F18" s="31"/>
      <c r="G18" s="31"/>
      <c r="H18" s="31">
        <v>45</v>
      </c>
      <c r="I18" s="31">
        <v>50</v>
      </c>
      <c r="J18" s="31">
        <f t="shared" si="12"/>
        <v>95</v>
      </c>
      <c r="K18" s="32" t="s">
        <v>5</v>
      </c>
    </row>
    <row r="19" spans="1:11" ht="15.75">
      <c r="A19" s="86">
        <v>5</v>
      </c>
      <c r="B19" s="99" t="s">
        <v>47</v>
      </c>
      <c r="C19" s="98" t="s">
        <v>26</v>
      </c>
      <c r="D19" s="98" t="s">
        <v>6</v>
      </c>
      <c r="E19" s="31">
        <v>70</v>
      </c>
      <c r="F19" s="31">
        <v>12</v>
      </c>
      <c r="G19" s="31">
        <v>250</v>
      </c>
      <c r="H19" s="31">
        <v>85</v>
      </c>
      <c r="I19" s="31">
        <v>90</v>
      </c>
      <c r="J19" s="31">
        <f t="shared" si="12"/>
        <v>507</v>
      </c>
      <c r="K19" s="32" t="s">
        <v>4</v>
      </c>
    </row>
    <row r="20" spans="1:11" ht="47.25" customHeight="1">
      <c r="A20" s="86"/>
      <c r="B20" s="99"/>
      <c r="C20" s="98"/>
      <c r="D20" s="98"/>
      <c r="E20" s="31">
        <v>70</v>
      </c>
      <c r="F20" s="31">
        <v>12</v>
      </c>
      <c r="G20" s="31">
        <v>250</v>
      </c>
      <c r="H20" s="31">
        <v>85</v>
      </c>
      <c r="I20" s="31">
        <v>90</v>
      </c>
      <c r="J20" s="31">
        <f t="shared" si="12"/>
        <v>507</v>
      </c>
      <c r="K20" s="32" t="s">
        <v>5</v>
      </c>
    </row>
    <row r="21" spans="1:11" ht="15.75">
      <c r="A21" s="86">
        <v>6</v>
      </c>
      <c r="B21" s="99" t="s">
        <v>14</v>
      </c>
      <c r="C21" s="98" t="s">
        <v>26</v>
      </c>
      <c r="D21" s="98" t="s">
        <v>6</v>
      </c>
      <c r="E21" s="31">
        <v>400</v>
      </c>
      <c r="F21" s="31">
        <v>400</v>
      </c>
      <c r="G21" s="31">
        <v>400</v>
      </c>
      <c r="H21" s="31">
        <v>700</v>
      </c>
      <c r="I21" s="31">
        <v>800</v>
      </c>
      <c r="J21" s="31">
        <f t="shared" si="12"/>
        <v>2700</v>
      </c>
      <c r="K21" s="32" t="s">
        <v>4</v>
      </c>
    </row>
    <row r="22" spans="1:11" ht="32.25" customHeight="1">
      <c r="A22" s="86"/>
      <c r="B22" s="99"/>
      <c r="C22" s="98"/>
      <c r="D22" s="98"/>
      <c r="E22" s="31">
        <v>400</v>
      </c>
      <c r="F22" s="31">
        <v>400</v>
      </c>
      <c r="G22" s="31">
        <v>400</v>
      </c>
      <c r="H22" s="31">
        <v>700</v>
      </c>
      <c r="I22" s="31">
        <v>800</v>
      </c>
      <c r="J22" s="31">
        <f t="shared" si="12"/>
        <v>2700</v>
      </c>
      <c r="K22" s="32" t="s">
        <v>5</v>
      </c>
    </row>
    <row r="23" spans="1:11" ht="15.75">
      <c r="A23" s="102">
        <v>7</v>
      </c>
      <c r="B23" s="100" t="s">
        <v>39</v>
      </c>
      <c r="C23" s="100" t="s">
        <v>62</v>
      </c>
      <c r="D23" s="100" t="s">
        <v>6</v>
      </c>
      <c r="E23" s="31">
        <v>172.2</v>
      </c>
      <c r="F23" s="31">
        <v>173.7</v>
      </c>
      <c r="G23" s="31"/>
      <c r="H23" s="31"/>
      <c r="I23" s="31"/>
      <c r="J23" s="31">
        <f>E23+F23+G23+H23+I23</f>
        <v>345.9</v>
      </c>
      <c r="K23" s="32" t="s">
        <v>4</v>
      </c>
    </row>
    <row r="24" spans="1:11" ht="32.25" customHeight="1">
      <c r="A24" s="103"/>
      <c r="B24" s="101"/>
      <c r="C24" s="101"/>
      <c r="D24" s="101"/>
      <c r="E24" s="31">
        <v>172.2</v>
      </c>
      <c r="F24" s="31">
        <v>173.7</v>
      </c>
      <c r="G24" s="31"/>
      <c r="H24" s="31"/>
      <c r="I24" s="31"/>
      <c r="J24" s="31">
        <f t="shared" si="12"/>
        <v>345.9</v>
      </c>
      <c r="K24" s="32" t="s">
        <v>40</v>
      </c>
    </row>
    <row r="25" spans="1:11" ht="15.75">
      <c r="A25" s="86">
        <v>8</v>
      </c>
      <c r="B25" s="99" t="s">
        <v>37</v>
      </c>
      <c r="C25" s="98" t="s">
        <v>44</v>
      </c>
      <c r="D25" s="98" t="s">
        <v>6</v>
      </c>
      <c r="E25" s="31"/>
      <c r="F25" s="31">
        <v>95</v>
      </c>
      <c r="G25" s="31">
        <v>96</v>
      </c>
      <c r="H25" s="31">
        <v>96</v>
      </c>
      <c r="I25" s="31">
        <v>96</v>
      </c>
      <c r="J25" s="31">
        <f t="shared" si="12"/>
        <v>383</v>
      </c>
      <c r="K25" s="32" t="s">
        <v>4</v>
      </c>
    </row>
    <row r="26" spans="1:11" ht="31.5" customHeight="1">
      <c r="A26" s="86"/>
      <c r="B26" s="99"/>
      <c r="C26" s="98"/>
      <c r="D26" s="98"/>
      <c r="E26" s="31"/>
      <c r="F26" s="31">
        <v>95</v>
      </c>
      <c r="G26" s="31">
        <v>96</v>
      </c>
      <c r="H26" s="31">
        <v>96</v>
      </c>
      <c r="I26" s="31">
        <v>96</v>
      </c>
      <c r="J26" s="31">
        <f t="shared" si="12"/>
        <v>383</v>
      </c>
      <c r="K26" s="32" t="s">
        <v>40</v>
      </c>
    </row>
    <row r="27" spans="1:11" ht="15" customHeight="1">
      <c r="A27" s="86">
        <v>9</v>
      </c>
      <c r="B27" s="99" t="s">
        <v>38</v>
      </c>
      <c r="C27" s="100">
        <v>2018</v>
      </c>
      <c r="D27" s="98" t="s">
        <v>6</v>
      </c>
      <c r="E27" s="31"/>
      <c r="F27" s="31"/>
      <c r="G27" s="31"/>
      <c r="H27" s="31">
        <v>150</v>
      </c>
      <c r="I27" s="31"/>
      <c r="J27" s="31">
        <f t="shared" si="12"/>
        <v>150</v>
      </c>
      <c r="K27" s="32" t="s">
        <v>4</v>
      </c>
    </row>
    <row r="28" spans="1:11" ht="48.75" customHeight="1">
      <c r="A28" s="86"/>
      <c r="B28" s="99"/>
      <c r="C28" s="101"/>
      <c r="D28" s="98"/>
      <c r="E28" s="31"/>
      <c r="F28" s="31"/>
      <c r="G28" s="31"/>
      <c r="H28" s="31">
        <v>150</v>
      </c>
      <c r="I28" s="31"/>
      <c r="J28" s="31">
        <f t="shared" si="12"/>
        <v>150</v>
      </c>
      <c r="K28" s="32" t="s">
        <v>5</v>
      </c>
    </row>
    <row r="29" spans="1:11" ht="15.75" customHeight="1">
      <c r="A29" s="102">
        <v>10</v>
      </c>
      <c r="B29" s="100" t="s">
        <v>46</v>
      </c>
      <c r="C29" s="100">
        <v>2018</v>
      </c>
      <c r="D29" s="104" t="s">
        <v>6</v>
      </c>
      <c r="E29" s="31"/>
      <c r="F29" s="31"/>
      <c r="G29" s="31"/>
      <c r="H29" s="31">
        <v>100</v>
      </c>
      <c r="I29" s="31"/>
      <c r="J29" s="31">
        <f t="shared" si="12"/>
        <v>100</v>
      </c>
      <c r="K29" s="32" t="s">
        <v>4</v>
      </c>
    </row>
    <row r="30" spans="1:11" ht="48.75" customHeight="1">
      <c r="A30" s="103"/>
      <c r="B30" s="101"/>
      <c r="C30" s="101"/>
      <c r="D30" s="105"/>
      <c r="E30" s="31"/>
      <c r="F30" s="31"/>
      <c r="G30" s="31"/>
      <c r="H30" s="31">
        <v>100</v>
      </c>
      <c r="I30" s="31"/>
      <c r="J30" s="31">
        <f t="shared" si="12"/>
        <v>100</v>
      </c>
      <c r="K30" s="32" t="s">
        <v>5</v>
      </c>
    </row>
    <row r="31" spans="1:11" ht="15.75">
      <c r="A31" s="86">
        <v>11</v>
      </c>
      <c r="B31" s="99" t="s">
        <v>57</v>
      </c>
      <c r="C31" s="99">
        <v>2016</v>
      </c>
      <c r="D31" s="98" t="s">
        <v>6</v>
      </c>
      <c r="E31" s="31"/>
      <c r="F31" s="31">
        <v>60</v>
      </c>
      <c r="G31" s="31"/>
      <c r="H31" s="31"/>
      <c r="I31" s="31"/>
      <c r="J31" s="31">
        <f t="shared" si="12"/>
        <v>60</v>
      </c>
      <c r="K31" s="32" t="s">
        <v>4</v>
      </c>
    </row>
    <row r="32" spans="1:11" ht="47.25" customHeight="1">
      <c r="A32" s="86"/>
      <c r="B32" s="99"/>
      <c r="C32" s="99"/>
      <c r="D32" s="98"/>
      <c r="E32" s="31"/>
      <c r="F32" s="31">
        <v>60</v>
      </c>
      <c r="G32" s="31"/>
      <c r="H32" s="31"/>
      <c r="I32" s="31"/>
      <c r="J32" s="31">
        <f t="shared" si="12"/>
        <v>60</v>
      </c>
      <c r="K32" s="32" t="s">
        <v>5</v>
      </c>
    </row>
    <row r="33" spans="1:11" ht="15.75">
      <c r="A33" s="86">
        <v>12</v>
      </c>
      <c r="B33" s="99" t="s">
        <v>58</v>
      </c>
      <c r="C33" s="99">
        <v>2016</v>
      </c>
      <c r="D33" s="98" t="s">
        <v>6</v>
      </c>
      <c r="E33" s="31"/>
      <c r="F33" s="31">
        <v>95</v>
      </c>
      <c r="G33" s="31"/>
      <c r="H33" s="31"/>
      <c r="I33" s="31"/>
      <c r="J33" s="31">
        <f t="shared" si="12"/>
        <v>95</v>
      </c>
      <c r="K33" s="32" t="s">
        <v>4</v>
      </c>
    </row>
    <row r="34" spans="1:11" ht="63" customHeight="1">
      <c r="A34" s="86"/>
      <c r="B34" s="99"/>
      <c r="C34" s="99"/>
      <c r="D34" s="98"/>
      <c r="E34" s="31"/>
      <c r="F34" s="31">
        <v>95</v>
      </c>
      <c r="G34" s="31"/>
      <c r="H34" s="31"/>
      <c r="I34" s="31"/>
      <c r="J34" s="31">
        <f t="shared" si="12"/>
        <v>95</v>
      </c>
      <c r="K34" s="32" t="s">
        <v>5</v>
      </c>
    </row>
    <row r="35" spans="1:11" ht="63" customHeight="1">
      <c r="A35" s="86">
        <v>13</v>
      </c>
      <c r="B35" s="99" t="s">
        <v>59</v>
      </c>
      <c r="C35" s="99" t="s">
        <v>61</v>
      </c>
      <c r="D35" s="98" t="s">
        <v>6</v>
      </c>
      <c r="E35" s="31"/>
      <c r="F35" s="31"/>
      <c r="G35" s="31"/>
      <c r="H35" s="31">
        <v>100</v>
      </c>
      <c r="I35" s="31">
        <v>100</v>
      </c>
      <c r="J35" s="31">
        <f t="shared" si="12"/>
        <v>200</v>
      </c>
      <c r="K35" s="32" t="s">
        <v>4</v>
      </c>
    </row>
    <row r="36" spans="1:11" ht="58.5" customHeight="1">
      <c r="A36" s="86"/>
      <c r="B36" s="99"/>
      <c r="C36" s="99"/>
      <c r="D36" s="98"/>
      <c r="E36" s="31"/>
      <c r="F36" s="31"/>
      <c r="G36" s="31"/>
      <c r="H36" s="31">
        <v>100</v>
      </c>
      <c r="I36" s="31">
        <v>100</v>
      </c>
      <c r="J36" s="31">
        <f t="shared" si="12"/>
        <v>200</v>
      </c>
      <c r="K36" s="32" t="s">
        <v>5</v>
      </c>
    </row>
    <row r="37" spans="1:11" ht="15.75">
      <c r="A37" s="86">
        <v>14</v>
      </c>
      <c r="B37" s="99" t="s">
        <v>60</v>
      </c>
      <c r="C37" s="99">
        <v>2016</v>
      </c>
      <c r="D37" s="98" t="s">
        <v>6</v>
      </c>
      <c r="E37" s="31"/>
      <c r="F37" s="31">
        <v>560</v>
      </c>
      <c r="G37" s="31"/>
      <c r="H37" s="31"/>
      <c r="I37" s="31"/>
      <c r="J37" s="31">
        <f t="shared" ref="J37:J43" si="13">E37+F37+G37+H37+I37</f>
        <v>560</v>
      </c>
      <c r="K37" s="32" t="s">
        <v>4</v>
      </c>
    </row>
    <row r="38" spans="1:11" ht="81" customHeight="1">
      <c r="A38" s="86"/>
      <c r="B38" s="99"/>
      <c r="C38" s="99"/>
      <c r="D38" s="98"/>
      <c r="E38" s="31"/>
      <c r="F38" s="31">
        <v>560</v>
      </c>
      <c r="G38" s="31"/>
      <c r="H38" s="31"/>
      <c r="I38" s="31"/>
      <c r="J38" s="31">
        <f t="shared" si="13"/>
        <v>560</v>
      </c>
      <c r="K38" s="32" t="s">
        <v>5</v>
      </c>
    </row>
    <row r="39" spans="1:11" ht="15.75">
      <c r="A39" s="86">
        <v>15</v>
      </c>
      <c r="B39" s="99" t="s">
        <v>64</v>
      </c>
      <c r="C39" s="99">
        <v>2017</v>
      </c>
      <c r="D39" s="98" t="s">
        <v>6</v>
      </c>
      <c r="E39" s="31"/>
      <c r="F39" s="31"/>
      <c r="G39" s="31">
        <v>40</v>
      </c>
      <c r="H39" s="31"/>
      <c r="I39" s="31"/>
      <c r="J39" s="31">
        <f t="shared" si="13"/>
        <v>40</v>
      </c>
      <c r="K39" s="32" t="s">
        <v>4</v>
      </c>
    </row>
    <row r="40" spans="1:11" ht="79.5" customHeight="1">
      <c r="A40" s="86"/>
      <c r="B40" s="99"/>
      <c r="C40" s="99"/>
      <c r="D40" s="98"/>
      <c r="E40" s="31"/>
      <c r="F40" s="31"/>
      <c r="G40" s="31">
        <v>40</v>
      </c>
      <c r="H40" s="31"/>
      <c r="I40" s="31"/>
      <c r="J40" s="31">
        <f t="shared" si="13"/>
        <v>40</v>
      </c>
      <c r="K40" s="32" t="s">
        <v>5</v>
      </c>
    </row>
    <row r="41" spans="1:11" ht="15.75">
      <c r="A41" s="86">
        <v>16</v>
      </c>
      <c r="B41" s="99" t="s">
        <v>67</v>
      </c>
      <c r="C41" s="99">
        <v>2017</v>
      </c>
      <c r="D41" s="98" t="s">
        <v>6</v>
      </c>
      <c r="E41" s="31">
        <f t="shared" ref="E41" si="14">E42+E43</f>
        <v>0</v>
      </c>
      <c r="F41" s="31">
        <f t="shared" ref="F41" si="15">F42+F43</f>
        <v>0</v>
      </c>
      <c r="G41" s="31">
        <f t="shared" ref="G41" si="16">G42+G43</f>
        <v>590.90000000000009</v>
      </c>
      <c r="H41" s="31">
        <f t="shared" ref="H41" si="17">H42+H43</f>
        <v>0</v>
      </c>
      <c r="I41" s="31">
        <f t="shared" ref="I41" si="18">I42+I43</f>
        <v>0</v>
      </c>
      <c r="J41" s="31">
        <f t="shared" si="13"/>
        <v>590.90000000000009</v>
      </c>
      <c r="K41" s="32" t="s">
        <v>4</v>
      </c>
    </row>
    <row r="42" spans="1:11" ht="31.5">
      <c r="A42" s="86"/>
      <c r="B42" s="99"/>
      <c r="C42" s="99"/>
      <c r="D42" s="98"/>
      <c r="E42" s="31"/>
      <c r="F42" s="31"/>
      <c r="G42" s="31">
        <v>537.70000000000005</v>
      </c>
      <c r="H42" s="31"/>
      <c r="I42" s="31"/>
      <c r="J42" s="31">
        <f t="shared" si="13"/>
        <v>537.70000000000005</v>
      </c>
      <c r="K42" s="32" t="s">
        <v>65</v>
      </c>
    </row>
    <row r="43" spans="1:11" ht="18.75" customHeight="1">
      <c r="A43" s="86"/>
      <c r="B43" s="99"/>
      <c r="C43" s="99"/>
      <c r="D43" s="98"/>
      <c r="E43" s="31"/>
      <c r="F43" s="31"/>
      <c r="G43" s="31">
        <v>53.2</v>
      </c>
      <c r="H43" s="31"/>
      <c r="I43" s="31"/>
      <c r="J43" s="31">
        <f t="shared" si="13"/>
        <v>53.2</v>
      </c>
      <c r="K43" s="32" t="s">
        <v>40</v>
      </c>
    </row>
    <row r="44" spans="1:11" ht="15.75">
      <c r="A44" s="86">
        <v>17</v>
      </c>
      <c r="B44" s="99" t="s">
        <v>68</v>
      </c>
      <c r="C44" s="99" t="s">
        <v>56</v>
      </c>
      <c r="D44" s="98" t="s">
        <v>6</v>
      </c>
      <c r="E44" s="31"/>
      <c r="F44" s="31"/>
      <c r="G44" s="31">
        <v>6034.2</v>
      </c>
      <c r="H44" s="31">
        <v>4895.3999999999996</v>
      </c>
      <c r="I44" s="31">
        <v>4895.3999999999996</v>
      </c>
      <c r="J44" s="31">
        <f t="shared" si="12"/>
        <v>15824.999999999998</v>
      </c>
      <c r="K44" s="32" t="s">
        <v>4</v>
      </c>
    </row>
    <row r="45" spans="1:11" ht="35.25" customHeight="1">
      <c r="A45" s="86"/>
      <c r="B45" s="99"/>
      <c r="C45" s="99"/>
      <c r="D45" s="98"/>
      <c r="E45" s="31"/>
      <c r="F45" s="31"/>
      <c r="G45" s="31">
        <v>6034.2</v>
      </c>
      <c r="H45" s="35">
        <v>4895.3999999999996</v>
      </c>
      <c r="I45" s="35">
        <v>4895.3999999999996</v>
      </c>
      <c r="J45" s="31">
        <f t="shared" si="12"/>
        <v>15824.999999999998</v>
      </c>
      <c r="K45" s="32" t="s">
        <v>5</v>
      </c>
    </row>
    <row r="46" spans="1:11" ht="48" customHeight="1">
      <c r="A46" s="106"/>
      <c r="B46" s="106"/>
      <c r="C46" s="106"/>
      <c r="D46" s="106"/>
      <c r="E46" s="106"/>
      <c r="F46" s="106"/>
      <c r="G46" s="106"/>
      <c r="H46" s="106"/>
      <c r="I46" s="106"/>
      <c r="J46" s="106"/>
      <c r="K46" s="106"/>
    </row>
    <row r="47" spans="1:11" ht="15.75">
      <c r="A47" s="86">
        <v>18</v>
      </c>
      <c r="B47" s="99" t="s">
        <v>15</v>
      </c>
      <c r="C47" s="98"/>
      <c r="D47" s="98"/>
      <c r="E47" s="33">
        <f t="shared" ref="E47:J47" si="19">E50+E71+E77</f>
        <v>23290.9</v>
      </c>
      <c r="F47" s="33">
        <f t="shared" si="19"/>
        <v>22438.3</v>
      </c>
      <c r="G47" s="33">
        <f t="shared" si="19"/>
        <v>25675.9</v>
      </c>
      <c r="H47" s="33">
        <f t="shared" si="19"/>
        <v>22715</v>
      </c>
      <c r="I47" s="33">
        <f t="shared" si="19"/>
        <v>24190</v>
      </c>
      <c r="J47" s="33">
        <f t="shared" si="19"/>
        <v>118310.09999999999</v>
      </c>
      <c r="K47" s="32" t="s">
        <v>4</v>
      </c>
    </row>
    <row r="48" spans="1:11" ht="15.75">
      <c r="A48" s="86"/>
      <c r="B48" s="99"/>
      <c r="C48" s="98"/>
      <c r="D48" s="98"/>
      <c r="E48" s="33">
        <f>E51</f>
        <v>7621</v>
      </c>
      <c r="F48" s="33">
        <f>F51</f>
        <v>6369.3</v>
      </c>
      <c r="G48" s="33">
        <f t="shared" ref="G48:I48" si="20">G51</f>
        <v>6390.9</v>
      </c>
      <c r="H48" s="33">
        <f t="shared" si="20"/>
        <v>0</v>
      </c>
      <c r="I48" s="33">
        <f t="shared" si="20"/>
        <v>0</v>
      </c>
      <c r="J48" s="33">
        <f>J51</f>
        <v>20381.199999999997</v>
      </c>
      <c r="K48" s="32" t="s">
        <v>40</v>
      </c>
    </row>
    <row r="49" spans="1:11" ht="84.75" customHeight="1">
      <c r="A49" s="86"/>
      <c r="B49" s="99"/>
      <c r="C49" s="98"/>
      <c r="D49" s="98"/>
      <c r="E49" s="33">
        <f t="shared" ref="E49:J49" si="21">E52+E72+E78</f>
        <v>15669.900000000001</v>
      </c>
      <c r="F49" s="33">
        <f t="shared" si="21"/>
        <v>16069</v>
      </c>
      <c r="G49" s="43">
        <f t="shared" si="21"/>
        <v>19285</v>
      </c>
      <c r="H49" s="33">
        <f t="shared" si="21"/>
        <v>22715</v>
      </c>
      <c r="I49" s="33">
        <f t="shared" si="21"/>
        <v>24190</v>
      </c>
      <c r="J49" s="33">
        <f t="shared" si="21"/>
        <v>97928.9</v>
      </c>
      <c r="K49" s="32" t="s">
        <v>5</v>
      </c>
    </row>
    <row r="50" spans="1:11" ht="15.75">
      <c r="A50" s="86">
        <v>19</v>
      </c>
      <c r="B50" s="99" t="s">
        <v>16</v>
      </c>
      <c r="C50" s="98"/>
      <c r="D50" s="98"/>
      <c r="E50" s="33">
        <f>E53+E56+E58+E60+E62+E64+E66+E68</f>
        <v>23111.9</v>
      </c>
      <c r="F50" s="33">
        <f t="shared" ref="F50:J50" si="22">F53+F56+F58+F60+F62+F64+F66+F68</f>
        <v>22077.599999999999</v>
      </c>
      <c r="G50" s="33">
        <f t="shared" si="22"/>
        <v>25300.9</v>
      </c>
      <c r="H50" s="33">
        <f t="shared" si="22"/>
        <v>22210</v>
      </c>
      <c r="I50" s="33">
        <f t="shared" si="22"/>
        <v>23620</v>
      </c>
      <c r="J50" s="33">
        <f t="shared" si="22"/>
        <v>116320.4</v>
      </c>
      <c r="K50" s="32" t="s">
        <v>4</v>
      </c>
    </row>
    <row r="51" spans="1:11" ht="15.75">
      <c r="A51" s="86"/>
      <c r="B51" s="99"/>
      <c r="C51" s="98"/>
      <c r="D51" s="98"/>
      <c r="E51" s="33">
        <f>E54+E69</f>
        <v>7621</v>
      </c>
      <c r="F51" s="33">
        <f>F54+F69</f>
        <v>6369.3</v>
      </c>
      <c r="G51" s="33">
        <f t="shared" ref="G51:I51" si="23">G54+G69</f>
        <v>6390.9</v>
      </c>
      <c r="H51" s="33">
        <f t="shared" si="23"/>
        <v>0</v>
      </c>
      <c r="I51" s="33">
        <f t="shared" si="23"/>
        <v>0</v>
      </c>
      <c r="J51" s="33">
        <f>J54+J69</f>
        <v>20381.199999999997</v>
      </c>
      <c r="K51" s="32" t="s">
        <v>40</v>
      </c>
    </row>
    <row r="52" spans="1:11" ht="23.25" customHeight="1">
      <c r="A52" s="86"/>
      <c r="B52" s="99"/>
      <c r="C52" s="98"/>
      <c r="D52" s="98"/>
      <c r="E52" s="33">
        <f>E55+E57+E59+E61+E63+E65+E67+E70</f>
        <v>15490.900000000001</v>
      </c>
      <c r="F52" s="33">
        <f t="shared" ref="F52:I52" si="24">F55+F57+F59+F61+F63+F65+F67+F70</f>
        <v>15708.3</v>
      </c>
      <c r="G52" s="33">
        <f t="shared" si="24"/>
        <v>18910</v>
      </c>
      <c r="H52" s="33">
        <f t="shared" si="24"/>
        <v>22210</v>
      </c>
      <c r="I52" s="33">
        <f t="shared" si="24"/>
        <v>23620</v>
      </c>
      <c r="J52" s="33">
        <f>J55+J57+J59+J61+J63+J65+J67+J70</f>
        <v>95939.199999999997</v>
      </c>
      <c r="K52" s="32" t="s">
        <v>5</v>
      </c>
    </row>
    <row r="53" spans="1:11" ht="15.75">
      <c r="A53" s="86">
        <v>20</v>
      </c>
      <c r="B53" s="99" t="s">
        <v>17</v>
      </c>
      <c r="C53" s="98" t="s">
        <v>26</v>
      </c>
      <c r="D53" s="98" t="s">
        <v>6</v>
      </c>
      <c r="E53" s="31">
        <f>E54+E55</f>
        <v>7371</v>
      </c>
      <c r="F53" s="31">
        <f>F54+F55</f>
        <v>6729.3</v>
      </c>
      <c r="G53" s="31">
        <f t="shared" ref="G53:J53" si="25">G54+G55</f>
        <v>6890.9</v>
      </c>
      <c r="H53" s="31">
        <f t="shared" si="25"/>
        <v>900</v>
      </c>
      <c r="I53" s="31">
        <f t="shared" si="25"/>
        <v>950</v>
      </c>
      <c r="J53" s="31">
        <f t="shared" si="25"/>
        <v>22841.199999999997</v>
      </c>
      <c r="K53" s="32" t="s">
        <v>4</v>
      </c>
    </row>
    <row r="54" spans="1:11" ht="15.75">
      <c r="A54" s="86"/>
      <c r="B54" s="99"/>
      <c r="C54" s="98"/>
      <c r="D54" s="98"/>
      <c r="E54" s="31">
        <v>6621</v>
      </c>
      <c r="F54" s="31">
        <v>6369.3</v>
      </c>
      <c r="G54" s="31">
        <v>6390.9</v>
      </c>
      <c r="H54" s="31"/>
      <c r="I54" s="31"/>
      <c r="J54" s="31">
        <f t="shared" ref="J54:J67" si="26">E54+F54+G54+H54+I54</f>
        <v>19381.199999999997</v>
      </c>
      <c r="K54" s="32" t="s">
        <v>40</v>
      </c>
    </row>
    <row r="55" spans="1:11" ht="32.25" customHeight="1">
      <c r="A55" s="86"/>
      <c r="B55" s="99"/>
      <c r="C55" s="98"/>
      <c r="D55" s="98"/>
      <c r="E55" s="31">
        <v>750</v>
      </c>
      <c r="F55" s="31">
        <v>360</v>
      </c>
      <c r="G55" s="31">
        <v>500</v>
      </c>
      <c r="H55" s="31">
        <v>900</v>
      </c>
      <c r="I55" s="31">
        <v>950</v>
      </c>
      <c r="J55" s="31">
        <f t="shared" si="26"/>
        <v>3460</v>
      </c>
      <c r="K55" s="32" t="s">
        <v>5</v>
      </c>
    </row>
    <row r="56" spans="1:11" ht="15.75" customHeight="1">
      <c r="A56" s="86">
        <v>21</v>
      </c>
      <c r="B56" s="99" t="s">
        <v>49</v>
      </c>
      <c r="C56" s="98" t="s">
        <v>61</v>
      </c>
      <c r="D56" s="98" t="s">
        <v>6</v>
      </c>
      <c r="E56" s="31"/>
      <c r="F56" s="31"/>
      <c r="G56" s="31"/>
      <c r="H56" s="31">
        <v>450</v>
      </c>
      <c r="I56" s="31">
        <v>500</v>
      </c>
      <c r="J56" s="31">
        <f t="shared" si="26"/>
        <v>950</v>
      </c>
      <c r="K56" s="32" t="s">
        <v>4</v>
      </c>
    </row>
    <row r="57" spans="1:11" ht="98.25" customHeight="1">
      <c r="A57" s="86"/>
      <c r="B57" s="99"/>
      <c r="C57" s="98"/>
      <c r="D57" s="98"/>
      <c r="E57" s="31"/>
      <c r="F57" s="31"/>
      <c r="G57" s="31"/>
      <c r="H57" s="31">
        <v>450</v>
      </c>
      <c r="I57" s="31">
        <v>500</v>
      </c>
      <c r="J57" s="31">
        <f t="shared" si="26"/>
        <v>950</v>
      </c>
      <c r="K57" s="32" t="s">
        <v>5</v>
      </c>
    </row>
    <row r="58" spans="1:11" ht="15" customHeight="1">
      <c r="A58" s="86">
        <v>22</v>
      </c>
      <c r="B58" s="99" t="s">
        <v>50</v>
      </c>
      <c r="C58" s="98" t="s">
        <v>26</v>
      </c>
      <c r="D58" s="98" t="s">
        <v>6</v>
      </c>
      <c r="E58" s="31">
        <v>500</v>
      </c>
      <c r="F58" s="31">
        <v>668</v>
      </c>
      <c r="G58" s="31">
        <v>600</v>
      </c>
      <c r="H58" s="31">
        <f t="shared" ref="H58:I58" si="27">H59</f>
        <v>1600</v>
      </c>
      <c r="I58" s="31">
        <f t="shared" si="27"/>
        <v>1800</v>
      </c>
      <c r="J58" s="31">
        <f t="shared" si="26"/>
        <v>5168</v>
      </c>
      <c r="K58" s="32" t="s">
        <v>4</v>
      </c>
    </row>
    <row r="59" spans="1:11" ht="54" customHeight="1">
      <c r="A59" s="86"/>
      <c r="B59" s="99"/>
      <c r="C59" s="98"/>
      <c r="D59" s="98"/>
      <c r="E59" s="31">
        <v>500</v>
      </c>
      <c r="F59" s="31">
        <v>668</v>
      </c>
      <c r="G59" s="31">
        <v>600</v>
      </c>
      <c r="H59" s="31">
        <v>1600</v>
      </c>
      <c r="I59" s="31">
        <v>1800</v>
      </c>
      <c r="J59" s="31">
        <f t="shared" si="26"/>
        <v>5168</v>
      </c>
      <c r="K59" s="32" t="s">
        <v>5</v>
      </c>
    </row>
    <row r="60" spans="1:11" ht="15.75" customHeight="1">
      <c r="A60" s="86">
        <v>23</v>
      </c>
      <c r="B60" s="99" t="s">
        <v>51</v>
      </c>
      <c r="C60" s="98" t="s">
        <v>26</v>
      </c>
      <c r="D60" s="98" t="s">
        <v>6</v>
      </c>
      <c r="E60" s="31">
        <v>8000</v>
      </c>
      <c r="F60" s="31">
        <v>8440</v>
      </c>
      <c r="G60" s="31">
        <v>12700</v>
      </c>
      <c r="H60" s="31">
        <v>11500</v>
      </c>
      <c r="I60" s="31">
        <v>12000</v>
      </c>
      <c r="J60" s="31">
        <f t="shared" si="26"/>
        <v>52640</v>
      </c>
      <c r="K60" s="32" t="s">
        <v>4</v>
      </c>
    </row>
    <row r="61" spans="1:11" ht="34.5" customHeight="1">
      <c r="A61" s="86"/>
      <c r="B61" s="99"/>
      <c r="C61" s="98"/>
      <c r="D61" s="98"/>
      <c r="E61" s="31">
        <v>8000</v>
      </c>
      <c r="F61" s="31">
        <v>8440</v>
      </c>
      <c r="G61" s="31">
        <v>12700</v>
      </c>
      <c r="H61" s="31">
        <v>11500</v>
      </c>
      <c r="I61" s="31">
        <v>12000</v>
      </c>
      <c r="J61" s="31">
        <f t="shared" si="26"/>
        <v>52640</v>
      </c>
      <c r="K61" s="32" t="s">
        <v>5</v>
      </c>
    </row>
    <row r="62" spans="1:11" ht="15.75" customHeight="1">
      <c r="A62" s="86">
        <v>24</v>
      </c>
      <c r="B62" s="99" t="s">
        <v>52</v>
      </c>
      <c r="C62" s="98" t="s">
        <v>26</v>
      </c>
      <c r="D62" s="98" t="s">
        <v>6</v>
      </c>
      <c r="E62" s="31">
        <v>310</v>
      </c>
      <c r="F62" s="31">
        <v>360</v>
      </c>
      <c r="G62" s="31">
        <v>360</v>
      </c>
      <c r="H62" s="31">
        <v>660</v>
      </c>
      <c r="I62" s="31">
        <v>720</v>
      </c>
      <c r="J62" s="31">
        <f t="shared" si="26"/>
        <v>2410</v>
      </c>
      <c r="K62" s="32" t="s">
        <v>4</v>
      </c>
    </row>
    <row r="63" spans="1:11" ht="46.5" customHeight="1">
      <c r="A63" s="86"/>
      <c r="B63" s="99"/>
      <c r="C63" s="98"/>
      <c r="D63" s="98"/>
      <c r="E63" s="31">
        <v>310</v>
      </c>
      <c r="F63" s="31">
        <v>360</v>
      </c>
      <c r="G63" s="31">
        <v>360</v>
      </c>
      <c r="H63" s="31">
        <v>660</v>
      </c>
      <c r="I63" s="31">
        <v>720</v>
      </c>
      <c r="J63" s="31">
        <f t="shared" si="26"/>
        <v>2410</v>
      </c>
      <c r="K63" s="32" t="s">
        <v>5</v>
      </c>
    </row>
    <row r="64" spans="1:11" ht="15.75" customHeight="1">
      <c r="A64" s="86">
        <v>25</v>
      </c>
      <c r="B64" s="99" t="s">
        <v>53</v>
      </c>
      <c r="C64" s="98" t="s">
        <v>26</v>
      </c>
      <c r="D64" s="98" t="s">
        <v>6</v>
      </c>
      <c r="E64" s="31">
        <v>4983.2</v>
      </c>
      <c r="F64" s="31">
        <v>5080.3</v>
      </c>
      <c r="G64" s="31">
        <v>4000</v>
      </c>
      <c r="H64" s="31">
        <v>6000</v>
      </c>
      <c r="I64" s="31">
        <v>6500</v>
      </c>
      <c r="J64" s="31">
        <f t="shared" si="26"/>
        <v>26563.5</v>
      </c>
      <c r="K64" s="32" t="s">
        <v>4</v>
      </c>
    </row>
    <row r="65" spans="1:11" ht="34.5" customHeight="1">
      <c r="A65" s="86"/>
      <c r="B65" s="99"/>
      <c r="C65" s="98"/>
      <c r="D65" s="98"/>
      <c r="E65" s="31">
        <v>4983.2</v>
      </c>
      <c r="F65" s="31">
        <v>5080.3</v>
      </c>
      <c r="G65" s="31">
        <v>4000</v>
      </c>
      <c r="H65" s="31">
        <v>6000</v>
      </c>
      <c r="I65" s="31">
        <v>6500</v>
      </c>
      <c r="J65" s="31">
        <f t="shared" si="26"/>
        <v>26563.5</v>
      </c>
      <c r="K65" s="32" t="s">
        <v>5</v>
      </c>
    </row>
    <row r="66" spans="1:11" ht="15.75" customHeight="1">
      <c r="A66" s="86">
        <v>26</v>
      </c>
      <c r="B66" s="99" t="s">
        <v>54</v>
      </c>
      <c r="C66" s="98" t="s">
        <v>26</v>
      </c>
      <c r="D66" s="98" t="s">
        <v>6</v>
      </c>
      <c r="E66" s="31">
        <v>900</v>
      </c>
      <c r="F66" s="31">
        <v>800</v>
      </c>
      <c r="G66" s="31">
        <v>750</v>
      </c>
      <c r="H66" s="31">
        <v>1100</v>
      </c>
      <c r="I66" s="31">
        <v>1150</v>
      </c>
      <c r="J66" s="31">
        <f t="shared" si="26"/>
        <v>4700</v>
      </c>
      <c r="K66" s="32" t="s">
        <v>4</v>
      </c>
    </row>
    <row r="67" spans="1:11" ht="49.5" customHeight="1">
      <c r="A67" s="86"/>
      <c r="B67" s="99"/>
      <c r="C67" s="98"/>
      <c r="D67" s="98"/>
      <c r="E67" s="31">
        <v>900</v>
      </c>
      <c r="F67" s="31">
        <v>800</v>
      </c>
      <c r="G67" s="31">
        <v>750</v>
      </c>
      <c r="H67" s="31">
        <v>1100</v>
      </c>
      <c r="I67" s="31">
        <v>1150</v>
      </c>
      <c r="J67" s="31">
        <f t="shared" si="26"/>
        <v>4700</v>
      </c>
      <c r="K67" s="32" t="s">
        <v>5</v>
      </c>
    </row>
    <row r="68" spans="1:11" ht="15.75">
      <c r="A68" s="102">
        <v>27</v>
      </c>
      <c r="B68" s="99" t="s">
        <v>48</v>
      </c>
      <c r="C68" s="100">
        <v>2015</v>
      </c>
      <c r="D68" s="100" t="s">
        <v>45</v>
      </c>
      <c r="E68" s="31">
        <v>1047.7</v>
      </c>
      <c r="F68" s="31"/>
      <c r="G68" s="31"/>
      <c r="H68" s="31"/>
      <c r="I68" s="31"/>
      <c r="J68" s="31">
        <f t="shared" ref="J68" si="28">J69+J70</f>
        <v>1047.7</v>
      </c>
      <c r="K68" s="32" t="s">
        <v>4</v>
      </c>
    </row>
    <row r="69" spans="1:11" ht="15.75">
      <c r="A69" s="107"/>
      <c r="B69" s="99"/>
      <c r="C69" s="108"/>
      <c r="D69" s="108"/>
      <c r="E69" s="31">
        <v>1000</v>
      </c>
      <c r="F69" s="31"/>
      <c r="G69" s="31"/>
      <c r="H69" s="31"/>
      <c r="I69" s="31"/>
      <c r="J69" s="31">
        <f t="shared" ref="J69:J70" si="29">E69+F69+G69+H69+I69</f>
        <v>1000</v>
      </c>
      <c r="K69" s="32" t="s">
        <v>40</v>
      </c>
    </row>
    <row r="70" spans="1:11" ht="22.5" customHeight="1">
      <c r="A70" s="103"/>
      <c r="B70" s="99"/>
      <c r="C70" s="101"/>
      <c r="D70" s="101"/>
      <c r="E70" s="31">
        <v>47.7</v>
      </c>
      <c r="F70" s="31"/>
      <c r="G70" s="31"/>
      <c r="H70" s="31"/>
      <c r="I70" s="31"/>
      <c r="J70" s="31">
        <f t="shared" si="29"/>
        <v>47.7</v>
      </c>
      <c r="K70" s="32" t="s">
        <v>5</v>
      </c>
    </row>
    <row r="71" spans="1:11" ht="15.75">
      <c r="A71" s="86">
        <v>28</v>
      </c>
      <c r="B71" s="99" t="s">
        <v>18</v>
      </c>
      <c r="C71" s="98"/>
      <c r="D71" s="98"/>
      <c r="E71" s="33">
        <f>E75+E73</f>
        <v>15.7</v>
      </c>
      <c r="F71" s="33">
        <f t="shared" ref="F71:J72" si="30">F75+F73</f>
        <v>20</v>
      </c>
      <c r="G71" s="33">
        <f t="shared" si="30"/>
        <v>20</v>
      </c>
      <c r="H71" s="33">
        <f t="shared" si="30"/>
        <v>95</v>
      </c>
      <c r="I71" s="33">
        <f t="shared" si="30"/>
        <v>105</v>
      </c>
      <c r="J71" s="33">
        <f>J75+J73</f>
        <v>255.7</v>
      </c>
      <c r="K71" s="32" t="s">
        <v>4</v>
      </c>
    </row>
    <row r="72" spans="1:11" ht="78.75" customHeight="1">
      <c r="A72" s="86"/>
      <c r="B72" s="99"/>
      <c r="C72" s="98"/>
      <c r="D72" s="98"/>
      <c r="E72" s="33">
        <f>E76+E74</f>
        <v>15.7</v>
      </c>
      <c r="F72" s="33">
        <f t="shared" si="30"/>
        <v>20</v>
      </c>
      <c r="G72" s="33">
        <f t="shared" si="30"/>
        <v>20</v>
      </c>
      <c r="H72" s="33">
        <f t="shared" si="30"/>
        <v>95</v>
      </c>
      <c r="I72" s="33">
        <f t="shared" si="30"/>
        <v>105</v>
      </c>
      <c r="J72" s="33">
        <f t="shared" si="30"/>
        <v>255.7</v>
      </c>
      <c r="K72" s="32" t="s">
        <v>5</v>
      </c>
    </row>
    <row r="73" spans="1:11" ht="15.75" customHeight="1">
      <c r="A73" s="86">
        <v>29</v>
      </c>
      <c r="B73" s="99" t="s">
        <v>27</v>
      </c>
      <c r="C73" s="98" t="s">
        <v>26</v>
      </c>
      <c r="D73" s="98" t="s">
        <v>7</v>
      </c>
      <c r="E73" s="31">
        <v>15.7</v>
      </c>
      <c r="F73" s="31">
        <v>20</v>
      </c>
      <c r="G73" s="31">
        <v>20</v>
      </c>
      <c r="H73" s="31">
        <v>40</v>
      </c>
      <c r="I73" s="31">
        <v>45</v>
      </c>
      <c r="J73" s="31">
        <f>E73+F73+G73+H73+I73</f>
        <v>140.69999999999999</v>
      </c>
      <c r="K73" s="32" t="s">
        <v>4</v>
      </c>
    </row>
    <row r="74" spans="1:11" ht="33.75" customHeight="1">
      <c r="A74" s="86"/>
      <c r="B74" s="99"/>
      <c r="C74" s="98"/>
      <c r="D74" s="98"/>
      <c r="E74" s="31">
        <v>15.7</v>
      </c>
      <c r="F74" s="31">
        <v>20</v>
      </c>
      <c r="G74" s="31">
        <v>20</v>
      </c>
      <c r="H74" s="31">
        <v>40</v>
      </c>
      <c r="I74" s="31">
        <v>45</v>
      </c>
      <c r="J74" s="31">
        <f>E74+F74+G74+H74+I74</f>
        <v>140.69999999999999</v>
      </c>
      <c r="K74" s="32" t="s">
        <v>5</v>
      </c>
    </row>
    <row r="75" spans="1:11" ht="15" customHeight="1">
      <c r="A75" s="86">
        <v>30</v>
      </c>
      <c r="B75" s="99" t="s">
        <v>19</v>
      </c>
      <c r="C75" s="98" t="s">
        <v>61</v>
      </c>
      <c r="D75" s="100" t="s">
        <v>7</v>
      </c>
      <c r="E75" s="31"/>
      <c r="F75" s="31"/>
      <c r="G75" s="31"/>
      <c r="H75" s="31">
        <v>55</v>
      </c>
      <c r="I75" s="31">
        <v>60</v>
      </c>
      <c r="J75" s="31">
        <f>E75+F75+G75+H75+I75</f>
        <v>115</v>
      </c>
      <c r="K75" s="32" t="s">
        <v>4</v>
      </c>
    </row>
    <row r="76" spans="1:11" ht="48.75" customHeight="1">
      <c r="A76" s="86"/>
      <c r="B76" s="99"/>
      <c r="C76" s="98"/>
      <c r="D76" s="101"/>
      <c r="E76" s="31"/>
      <c r="F76" s="31"/>
      <c r="G76" s="31"/>
      <c r="H76" s="31">
        <v>55</v>
      </c>
      <c r="I76" s="31">
        <v>60</v>
      </c>
      <c r="J76" s="31">
        <f>E76+F76+G76+H76+I76</f>
        <v>115</v>
      </c>
      <c r="K76" s="32" t="s">
        <v>5</v>
      </c>
    </row>
    <row r="77" spans="1:11" ht="15.75">
      <c r="A77" s="86">
        <v>31</v>
      </c>
      <c r="B77" s="99" t="s">
        <v>20</v>
      </c>
      <c r="C77" s="98"/>
      <c r="D77" s="98"/>
      <c r="E77" s="31">
        <f>E79+E81</f>
        <v>163.30000000000001</v>
      </c>
      <c r="F77" s="31">
        <f t="shared" ref="F77:I78" si="31">F79+F81</f>
        <v>340.7</v>
      </c>
      <c r="G77" s="31">
        <f t="shared" si="31"/>
        <v>355</v>
      </c>
      <c r="H77" s="31">
        <f t="shared" si="31"/>
        <v>410</v>
      </c>
      <c r="I77" s="31">
        <f t="shared" si="31"/>
        <v>465</v>
      </c>
      <c r="J77" s="31">
        <f>J79+J81</f>
        <v>1734</v>
      </c>
      <c r="K77" s="32" t="s">
        <v>4</v>
      </c>
    </row>
    <row r="78" spans="1:11" ht="33.75" customHeight="1">
      <c r="A78" s="86"/>
      <c r="B78" s="99"/>
      <c r="C78" s="98"/>
      <c r="D78" s="98"/>
      <c r="E78" s="31">
        <f>E80+E82</f>
        <v>163.30000000000001</v>
      </c>
      <c r="F78" s="31">
        <f t="shared" si="31"/>
        <v>340.7</v>
      </c>
      <c r="G78" s="31">
        <f t="shared" si="31"/>
        <v>355</v>
      </c>
      <c r="H78" s="31">
        <f t="shared" si="31"/>
        <v>410</v>
      </c>
      <c r="I78" s="31">
        <f t="shared" si="31"/>
        <v>465</v>
      </c>
      <c r="J78" s="31">
        <f>J80+J82</f>
        <v>1734</v>
      </c>
      <c r="K78" s="32" t="s">
        <v>5</v>
      </c>
    </row>
    <row r="79" spans="1:11" ht="15.75" customHeight="1">
      <c r="A79" s="86">
        <v>32</v>
      </c>
      <c r="B79" s="99" t="s">
        <v>43</v>
      </c>
      <c r="C79" s="98" t="s">
        <v>26</v>
      </c>
      <c r="D79" s="98" t="s">
        <v>6</v>
      </c>
      <c r="E79" s="31">
        <v>120</v>
      </c>
      <c r="F79" s="31">
        <v>289.7</v>
      </c>
      <c r="G79" s="31">
        <v>300</v>
      </c>
      <c r="H79" s="31">
        <v>350</v>
      </c>
      <c r="I79" s="31">
        <v>400</v>
      </c>
      <c r="J79" s="31">
        <f>E79+F79+G79+H79+I79</f>
        <v>1459.7</v>
      </c>
      <c r="K79" s="32" t="s">
        <v>4</v>
      </c>
    </row>
    <row r="80" spans="1:11" ht="82.5" customHeight="1">
      <c r="A80" s="86"/>
      <c r="B80" s="99"/>
      <c r="C80" s="98"/>
      <c r="D80" s="98"/>
      <c r="E80" s="31">
        <v>120</v>
      </c>
      <c r="F80" s="31">
        <v>289.7</v>
      </c>
      <c r="G80" s="31">
        <v>300</v>
      </c>
      <c r="H80" s="31">
        <v>350</v>
      </c>
      <c r="I80" s="31">
        <v>400</v>
      </c>
      <c r="J80" s="31">
        <f>E80+F80+G80+H80+I80</f>
        <v>1459.7</v>
      </c>
      <c r="K80" s="32" t="s">
        <v>5</v>
      </c>
    </row>
    <row r="81" spans="1:11" ht="15.75">
      <c r="A81" s="86">
        <v>33</v>
      </c>
      <c r="B81" s="99" t="s">
        <v>55</v>
      </c>
      <c r="C81" s="98" t="s">
        <v>26</v>
      </c>
      <c r="D81" s="98" t="s">
        <v>6</v>
      </c>
      <c r="E81" s="31">
        <v>43.3</v>
      </c>
      <c r="F81" s="31">
        <v>51</v>
      </c>
      <c r="G81" s="31">
        <v>55</v>
      </c>
      <c r="H81" s="31">
        <v>60</v>
      </c>
      <c r="I81" s="31">
        <v>65</v>
      </c>
      <c r="J81" s="31">
        <f>E81+F81+G81+H81+I81</f>
        <v>274.3</v>
      </c>
      <c r="K81" s="32" t="s">
        <v>4</v>
      </c>
    </row>
    <row r="82" spans="1:11" ht="63" customHeight="1">
      <c r="A82" s="86"/>
      <c r="B82" s="99"/>
      <c r="C82" s="98"/>
      <c r="D82" s="98"/>
      <c r="E82" s="31">
        <v>43.3</v>
      </c>
      <c r="F82" s="31">
        <v>51</v>
      </c>
      <c r="G82" s="31">
        <v>55</v>
      </c>
      <c r="H82" s="31">
        <v>60</v>
      </c>
      <c r="I82" s="31">
        <v>65</v>
      </c>
      <c r="J82" s="31">
        <f>E82+F82+G82+H82+I82</f>
        <v>274.3</v>
      </c>
      <c r="K82" s="32" t="s">
        <v>5</v>
      </c>
    </row>
    <row r="83" spans="1:11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</row>
    <row r="84" spans="1:1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</row>
    <row r="85" spans="1:11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</row>
    <row r="86" spans="1:11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</row>
    <row r="87" spans="1:11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</row>
    <row r="89" spans="1:11" ht="15.75" customHeight="1">
      <c r="B89" s="4"/>
      <c r="C89" s="4"/>
      <c r="D89" s="84" t="s">
        <v>29</v>
      </c>
      <c r="E89" s="85" t="s">
        <v>0</v>
      </c>
      <c r="F89" s="85"/>
      <c r="G89" s="85"/>
      <c r="H89" s="85"/>
      <c r="I89" s="85"/>
      <c r="J89" s="85"/>
    </row>
    <row r="90" spans="1:11" ht="15.75" customHeight="1">
      <c r="B90" s="4"/>
      <c r="C90" s="4"/>
      <c r="D90" s="84"/>
      <c r="E90" s="30" t="s">
        <v>2</v>
      </c>
      <c r="F90" s="30" t="s">
        <v>21</v>
      </c>
      <c r="G90" s="30" t="s">
        <v>22</v>
      </c>
      <c r="H90" s="30" t="s">
        <v>23</v>
      </c>
      <c r="I90" s="30" t="s">
        <v>24</v>
      </c>
      <c r="J90" s="30" t="s">
        <v>30</v>
      </c>
    </row>
    <row r="91" spans="1:11" ht="15.75" customHeight="1">
      <c r="B91" s="4"/>
      <c r="C91" s="4"/>
      <c r="D91" s="29" t="s">
        <v>31</v>
      </c>
      <c r="E91" s="30">
        <f t="shared" ref="E91:I91" si="32">E6+E47</f>
        <v>24733.100000000002</v>
      </c>
      <c r="F91" s="30">
        <f t="shared" si="32"/>
        <v>24993</v>
      </c>
      <c r="G91" s="30">
        <f t="shared" si="32"/>
        <v>34526</v>
      </c>
      <c r="H91" s="30">
        <f t="shared" si="32"/>
        <v>30186.400000000001</v>
      </c>
      <c r="I91" s="30">
        <f t="shared" si="32"/>
        <v>31671.4</v>
      </c>
      <c r="J91" s="30">
        <f>J6+J47</f>
        <v>146109.9</v>
      </c>
    </row>
    <row r="92" spans="1:11" ht="15.75" customHeight="1">
      <c r="B92" s="4"/>
      <c r="C92" s="4"/>
      <c r="D92" s="29" t="s">
        <v>66</v>
      </c>
      <c r="E92" s="30">
        <f t="shared" ref="E92:F92" si="33">E7</f>
        <v>0</v>
      </c>
      <c r="F92" s="30">
        <f t="shared" si="33"/>
        <v>0</v>
      </c>
      <c r="G92" s="30">
        <f>G7</f>
        <v>537.70000000000005</v>
      </c>
      <c r="H92" s="30">
        <f t="shared" ref="H92:I92" si="34">H7</f>
        <v>0</v>
      </c>
      <c r="I92" s="30">
        <f t="shared" si="34"/>
        <v>0</v>
      </c>
      <c r="J92" s="30">
        <f>J7</f>
        <v>537.70000000000005</v>
      </c>
    </row>
    <row r="93" spans="1:11" ht="15.75" customHeight="1">
      <c r="B93" s="4"/>
      <c r="C93" s="4"/>
      <c r="D93" s="29" t="s">
        <v>41</v>
      </c>
      <c r="E93" s="30">
        <f t="shared" ref="E93:J94" si="35">E8+E48</f>
        <v>7793.2</v>
      </c>
      <c r="F93" s="30">
        <f t="shared" si="35"/>
        <v>6638</v>
      </c>
      <c r="G93" s="30">
        <f t="shared" si="35"/>
        <v>7249.0999999999995</v>
      </c>
      <c r="H93" s="30">
        <f t="shared" si="35"/>
        <v>96</v>
      </c>
      <c r="I93" s="30">
        <f t="shared" si="35"/>
        <v>96</v>
      </c>
      <c r="J93" s="30">
        <f t="shared" si="35"/>
        <v>21872.299999999996</v>
      </c>
    </row>
    <row r="94" spans="1:11" ht="15.75" customHeight="1">
      <c r="B94" s="4"/>
      <c r="C94" s="4"/>
      <c r="D94" s="29" t="s">
        <v>32</v>
      </c>
      <c r="E94" s="30">
        <f t="shared" si="35"/>
        <v>16939.900000000001</v>
      </c>
      <c r="F94" s="30">
        <f t="shared" si="35"/>
        <v>18355</v>
      </c>
      <c r="G94" s="44">
        <f t="shared" si="35"/>
        <v>26739.200000000001</v>
      </c>
      <c r="H94" s="30">
        <f t="shared" si="35"/>
        <v>30090.400000000001</v>
      </c>
      <c r="I94" s="30">
        <f t="shared" si="35"/>
        <v>31575.4</v>
      </c>
      <c r="J94" s="30">
        <f t="shared" si="35"/>
        <v>123699.9</v>
      </c>
    </row>
    <row r="95" spans="1:11" ht="15.75" customHeight="1">
      <c r="B95" s="4"/>
      <c r="C95" s="4"/>
      <c r="D95" s="29" t="s">
        <v>33</v>
      </c>
      <c r="E95" s="30"/>
      <c r="F95" s="30"/>
      <c r="G95" s="30"/>
      <c r="H95" s="30"/>
      <c r="I95" s="30"/>
      <c r="J95" s="30"/>
    </row>
    <row r="96" spans="1:11" ht="15.75" customHeight="1">
      <c r="B96" s="4"/>
      <c r="C96" s="4"/>
      <c r="D96" s="29" t="s">
        <v>32</v>
      </c>
      <c r="E96" s="30"/>
      <c r="F96" s="30"/>
      <c r="G96" s="30"/>
      <c r="H96" s="30"/>
      <c r="I96" s="30"/>
      <c r="J96" s="30"/>
    </row>
    <row r="97" spans="2:10" ht="15.75" customHeight="1">
      <c r="B97" s="4"/>
      <c r="C97" s="4"/>
      <c r="D97" s="29" t="s">
        <v>34</v>
      </c>
      <c r="E97" s="30"/>
      <c r="F97" s="30"/>
      <c r="G97" s="30"/>
      <c r="H97" s="30"/>
      <c r="I97" s="30"/>
      <c r="J97" s="30"/>
    </row>
    <row r="98" spans="2:10" ht="15.75" customHeight="1">
      <c r="B98" s="4"/>
      <c r="C98" s="4"/>
      <c r="D98" s="29" t="s">
        <v>32</v>
      </c>
      <c r="E98" s="30"/>
      <c r="F98" s="30"/>
      <c r="G98" s="30"/>
      <c r="H98" s="30"/>
      <c r="I98" s="30"/>
      <c r="J98" s="30"/>
    </row>
    <row r="99" spans="2:10" ht="15.75" customHeight="1">
      <c r="B99" s="4"/>
      <c r="C99" s="4"/>
      <c r="D99" s="29" t="s">
        <v>35</v>
      </c>
      <c r="E99" s="30">
        <f t="shared" ref="E99:J99" si="36">E91</f>
        <v>24733.100000000002</v>
      </c>
      <c r="F99" s="30">
        <f t="shared" si="36"/>
        <v>24993</v>
      </c>
      <c r="G99" s="30">
        <f t="shared" si="36"/>
        <v>34526</v>
      </c>
      <c r="H99" s="30">
        <f t="shared" si="36"/>
        <v>30186.400000000001</v>
      </c>
      <c r="I99" s="30">
        <f t="shared" si="36"/>
        <v>31671.4</v>
      </c>
      <c r="J99" s="30">
        <f t="shared" si="36"/>
        <v>146109.9</v>
      </c>
    </row>
    <row r="100" spans="2:10" ht="15.75" customHeight="1">
      <c r="B100" s="4"/>
      <c r="C100" s="4"/>
      <c r="D100" s="29" t="s">
        <v>66</v>
      </c>
      <c r="E100" s="30">
        <f t="shared" ref="E100:J100" si="37">E92</f>
        <v>0</v>
      </c>
      <c r="F100" s="30">
        <f t="shared" si="37"/>
        <v>0</v>
      </c>
      <c r="G100" s="30">
        <f t="shared" si="37"/>
        <v>537.70000000000005</v>
      </c>
      <c r="H100" s="30">
        <f t="shared" si="37"/>
        <v>0</v>
      </c>
      <c r="I100" s="30">
        <f t="shared" si="37"/>
        <v>0</v>
      </c>
      <c r="J100" s="30">
        <f t="shared" si="37"/>
        <v>537.70000000000005</v>
      </c>
    </row>
    <row r="101" spans="2:10" ht="15.75" customHeight="1">
      <c r="B101" s="4"/>
      <c r="C101" s="4"/>
      <c r="D101" s="29" t="s">
        <v>41</v>
      </c>
      <c r="E101" s="30">
        <f>E93</f>
        <v>7793.2</v>
      </c>
      <c r="F101" s="30">
        <f t="shared" ref="F101:J102" si="38">F93</f>
        <v>6638</v>
      </c>
      <c r="G101" s="30">
        <f t="shared" si="38"/>
        <v>7249.0999999999995</v>
      </c>
      <c r="H101" s="30">
        <f t="shared" si="38"/>
        <v>96</v>
      </c>
      <c r="I101" s="30">
        <f t="shared" si="38"/>
        <v>96</v>
      </c>
      <c r="J101" s="30">
        <f>J93</f>
        <v>21872.299999999996</v>
      </c>
    </row>
    <row r="102" spans="2:10" ht="15.75" customHeight="1">
      <c r="B102" s="4"/>
      <c r="C102" s="4"/>
      <c r="D102" s="29" t="s">
        <v>32</v>
      </c>
      <c r="E102" s="30">
        <f>E94</f>
        <v>16939.900000000001</v>
      </c>
      <c r="F102" s="30">
        <f t="shared" si="38"/>
        <v>18355</v>
      </c>
      <c r="G102" s="30">
        <f t="shared" si="38"/>
        <v>26739.200000000001</v>
      </c>
      <c r="H102" s="30">
        <f t="shared" si="38"/>
        <v>30090.400000000001</v>
      </c>
      <c r="I102" s="30">
        <f t="shared" si="38"/>
        <v>31575.4</v>
      </c>
      <c r="J102" s="30">
        <f t="shared" si="38"/>
        <v>123699.9</v>
      </c>
    </row>
  </sheetData>
  <mergeCells count="143">
    <mergeCell ref="A1:K1"/>
    <mergeCell ref="A2:K2"/>
    <mergeCell ref="A3:A4"/>
    <mergeCell ref="B3:B4"/>
    <mergeCell ref="C3:C4"/>
    <mergeCell ref="D3:D4"/>
    <mergeCell ref="E3:J3"/>
    <mergeCell ref="K3:K4"/>
    <mergeCell ref="A14:A16"/>
    <mergeCell ref="B14:B16"/>
    <mergeCell ref="C14:C16"/>
    <mergeCell ref="D14:D16"/>
    <mergeCell ref="A17:A18"/>
    <mergeCell ref="B17:B18"/>
    <mergeCell ref="C17:C18"/>
    <mergeCell ref="D17:D18"/>
    <mergeCell ref="A6:A9"/>
    <mergeCell ref="B6:B9"/>
    <mergeCell ref="C6:C9"/>
    <mergeCell ref="D6:D9"/>
    <mergeCell ref="A10:A13"/>
    <mergeCell ref="B10:B13"/>
    <mergeCell ref="C10:C13"/>
    <mergeCell ref="D10:D13"/>
    <mergeCell ref="A23:A24"/>
    <mergeCell ref="B23:B24"/>
    <mergeCell ref="C23:C24"/>
    <mergeCell ref="D23:D24"/>
    <mergeCell ref="A25:A26"/>
    <mergeCell ref="B25:B26"/>
    <mergeCell ref="C25:C26"/>
    <mergeCell ref="D25:D26"/>
    <mergeCell ref="A19:A20"/>
    <mergeCell ref="B19:B20"/>
    <mergeCell ref="C19:C20"/>
    <mergeCell ref="D19:D20"/>
    <mergeCell ref="A21:A22"/>
    <mergeCell ref="B21:B22"/>
    <mergeCell ref="C21:C22"/>
    <mergeCell ref="D21:D22"/>
    <mergeCell ref="A31:A32"/>
    <mergeCell ref="B31:B32"/>
    <mergeCell ref="C31:C32"/>
    <mergeCell ref="D31:D32"/>
    <mergeCell ref="A33:A34"/>
    <mergeCell ref="B33:B34"/>
    <mergeCell ref="C33:C34"/>
    <mergeCell ref="D33:D34"/>
    <mergeCell ref="A27:A28"/>
    <mergeCell ref="B27:B28"/>
    <mergeCell ref="C27:C28"/>
    <mergeCell ref="D27:D28"/>
    <mergeCell ref="A29:A30"/>
    <mergeCell ref="B29:B30"/>
    <mergeCell ref="C29:C30"/>
    <mergeCell ref="D29:D30"/>
    <mergeCell ref="A35:A36"/>
    <mergeCell ref="B35:B36"/>
    <mergeCell ref="C35:C36"/>
    <mergeCell ref="D35:D36"/>
    <mergeCell ref="A44:A45"/>
    <mergeCell ref="B44:B45"/>
    <mergeCell ref="C44:C45"/>
    <mergeCell ref="D44:D45"/>
    <mergeCell ref="A41:A43"/>
    <mergeCell ref="B41:B43"/>
    <mergeCell ref="C41:C43"/>
    <mergeCell ref="D41:D43"/>
    <mergeCell ref="A46:K46"/>
    <mergeCell ref="A47:A49"/>
    <mergeCell ref="B47:B49"/>
    <mergeCell ref="C47:C49"/>
    <mergeCell ref="D47:D49"/>
    <mergeCell ref="A50:A52"/>
    <mergeCell ref="B50:B52"/>
    <mergeCell ref="C50:C52"/>
    <mergeCell ref="D50:D52"/>
    <mergeCell ref="A58:A59"/>
    <mergeCell ref="B58:B59"/>
    <mergeCell ref="C58:C59"/>
    <mergeCell ref="D58:D59"/>
    <mergeCell ref="A60:A61"/>
    <mergeCell ref="B60:B61"/>
    <mergeCell ref="C60:C61"/>
    <mergeCell ref="D60:D61"/>
    <mergeCell ref="A53:A55"/>
    <mergeCell ref="B53:B55"/>
    <mergeCell ref="C53:C55"/>
    <mergeCell ref="D53:D55"/>
    <mergeCell ref="A56:A57"/>
    <mergeCell ref="B56:B57"/>
    <mergeCell ref="C56:C57"/>
    <mergeCell ref="D56:D57"/>
    <mergeCell ref="A66:A67"/>
    <mergeCell ref="B66:B67"/>
    <mergeCell ref="C66:C67"/>
    <mergeCell ref="D66:D67"/>
    <mergeCell ref="A68:A70"/>
    <mergeCell ref="B68:B70"/>
    <mergeCell ref="C68:C70"/>
    <mergeCell ref="D68:D70"/>
    <mergeCell ref="A62:A63"/>
    <mergeCell ref="B62:B63"/>
    <mergeCell ref="C62:C63"/>
    <mergeCell ref="D62:D63"/>
    <mergeCell ref="A64:A65"/>
    <mergeCell ref="B64:B65"/>
    <mergeCell ref="C64:C65"/>
    <mergeCell ref="D64:D65"/>
    <mergeCell ref="C77:C78"/>
    <mergeCell ref="D77:D78"/>
    <mergeCell ref="A71:A72"/>
    <mergeCell ref="B71:B72"/>
    <mergeCell ref="C71:C72"/>
    <mergeCell ref="D71:D72"/>
    <mergeCell ref="A73:A74"/>
    <mergeCell ref="B73:B74"/>
    <mergeCell ref="C73:C74"/>
    <mergeCell ref="D73:D74"/>
    <mergeCell ref="D89:D90"/>
    <mergeCell ref="E89:J89"/>
    <mergeCell ref="A37:A38"/>
    <mergeCell ref="B37:B38"/>
    <mergeCell ref="C37:C38"/>
    <mergeCell ref="D37:D38"/>
    <mergeCell ref="A39:A40"/>
    <mergeCell ref="B39:B40"/>
    <mergeCell ref="C39:C40"/>
    <mergeCell ref="D39:D40"/>
    <mergeCell ref="A79:A80"/>
    <mergeCell ref="B79:B80"/>
    <mergeCell ref="C79:C80"/>
    <mergeCell ref="D79:D80"/>
    <mergeCell ref="A81:A82"/>
    <mergeCell ref="B81:B82"/>
    <mergeCell ref="C81:C82"/>
    <mergeCell ref="D81:D82"/>
    <mergeCell ref="A75:A76"/>
    <mergeCell ref="B75:B76"/>
    <mergeCell ref="C75:C76"/>
    <mergeCell ref="D75:D76"/>
    <mergeCell ref="A77:A78"/>
    <mergeCell ref="B77:B78"/>
  </mergeCells>
  <pageMargins left="0.39370078740157483" right="0.39370078740157483" top="1.1811023622047245" bottom="0.59055118110236227" header="0.31496062992125984" footer="0.31496062992125984"/>
  <pageSetup paperSize="9" scale="90" orientation="landscape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11"/>
  <sheetViews>
    <sheetView view="pageBreakPreview" topLeftCell="A49" zoomScaleSheetLayoutView="100" workbookViewId="0">
      <selection activeCell="B54" sqref="B54:B56"/>
    </sheetView>
  </sheetViews>
  <sheetFormatPr defaultRowHeight="15"/>
  <cols>
    <col min="1" max="1" width="3.85546875" customWidth="1"/>
    <col min="2" max="2" width="29.28515625" customWidth="1"/>
    <col min="4" max="4" width="35.85546875" customWidth="1"/>
    <col min="10" max="10" width="9.85546875" customWidth="1"/>
    <col min="11" max="11" width="20.28515625" customWidth="1"/>
  </cols>
  <sheetData>
    <row r="1" spans="1:11" ht="19.5" customHeight="1">
      <c r="A1" s="89" t="s">
        <v>42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31.5" customHeight="1">
      <c r="A2" s="90" t="s">
        <v>28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ht="48" customHeight="1">
      <c r="A3" s="83" t="s">
        <v>8</v>
      </c>
      <c r="B3" s="83" t="s">
        <v>9</v>
      </c>
      <c r="C3" s="83" t="s">
        <v>10</v>
      </c>
      <c r="D3" s="83" t="s">
        <v>11</v>
      </c>
      <c r="E3" s="83" t="s">
        <v>0</v>
      </c>
      <c r="F3" s="83"/>
      <c r="G3" s="83"/>
      <c r="H3" s="83"/>
      <c r="I3" s="83"/>
      <c r="J3" s="83"/>
      <c r="K3" s="83" t="s">
        <v>1</v>
      </c>
    </row>
    <row r="4" spans="1:11" ht="15.75">
      <c r="A4" s="83"/>
      <c r="B4" s="83"/>
      <c r="C4" s="83"/>
      <c r="D4" s="83"/>
      <c r="E4" s="36" t="s">
        <v>2</v>
      </c>
      <c r="F4" s="36" t="s">
        <v>21</v>
      </c>
      <c r="G4" s="36" t="s">
        <v>22</v>
      </c>
      <c r="H4" s="36" t="s">
        <v>23</v>
      </c>
      <c r="I4" s="36" t="s">
        <v>24</v>
      </c>
      <c r="J4" s="36" t="s">
        <v>3</v>
      </c>
      <c r="K4" s="83"/>
    </row>
    <row r="5" spans="1:11" ht="15.75">
      <c r="A5" s="38">
        <v>1</v>
      </c>
      <c r="B5" s="38">
        <v>2</v>
      </c>
      <c r="C5" s="38">
        <v>3</v>
      </c>
      <c r="D5" s="38">
        <v>4</v>
      </c>
      <c r="E5" s="38">
        <v>5</v>
      </c>
      <c r="F5" s="38">
        <v>6</v>
      </c>
      <c r="G5" s="38">
        <v>7</v>
      </c>
      <c r="H5" s="38">
        <v>8</v>
      </c>
      <c r="I5" s="38">
        <v>9</v>
      </c>
      <c r="J5" s="38">
        <v>10</v>
      </c>
      <c r="K5" s="38">
        <v>11</v>
      </c>
    </row>
    <row r="6" spans="1:11" ht="15.75">
      <c r="A6" s="86">
        <v>1</v>
      </c>
      <c r="B6" s="99" t="s">
        <v>12</v>
      </c>
      <c r="C6" s="98"/>
      <c r="D6" s="98"/>
      <c r="E6" s="38">
        <f t="shared" ref="E6:J9" si="0">E10</f>
        <v>1442.2</v>
      </c>
      <c r="F6" s="38">
        <f t="shared" si="0"/>
        <v>2554.6999999999998</v>
      </c>
      <c r="G6" s="38">
        <f t="shared" si="0"/>
        <v>7645.6</v>
      </c>
      <c r="H6" s="38">
        <f t="shared" si="0"/>
        <v>16697.900000000001</v>
      </c>
      <c r="I6" s="38">
        <f t="shared" si="0"/>
        <v>7631.4</v>
      </c>
      <c r="J6" s="38">
        <f t="shared" si="0"/>
        <v>35971.800000000003</v>
      </c>
      <c r="K6" s="37" t="s">
        <v>4</v>
      </c>
    </row>
    <row r="7" spans="1:11" ht="31.5">
      <c r="A7" s="86"/>
      <c r="B7" s="99"/>
      <c r="C7" s="98"/>
      <c r="D7" s="98"/>
      <c r="E7" s="38">
        <f t="shared" si="0"/>
        <v>0</v>
      </c>
      <c r="F7" s="38">
        <f t="shared" si="0"/>
        <v>0</v>
      </c>
      <c r="G7" s="38">
        <f t="shared" si="0"/>
        <v>537.70000000000005</v>
      </c>
      <c r="H7" s="38">
        <f t="shared" si="0"/>
        <v>516.79999999999995</v>
      </c>
      <c r="I7" s="38">
        <f t="shared" si="0"/>
        <v>0</v>
      </c>
      <c r="J7" s="38">
        <f t="shared" si="0"/>
        <v>1054.5</v>
      </c>
      <c r="K7" s="37" t="s">
        <v>65</v>
      </c>
    </row>
    <row r="8" spans="1:11" ht="15.75">
      <c r="A8" s="86"/>
      <c r="B8" s="99"/>
      <c r="C8" s="98"/>
      <c r="D8" s="98"/>
      <c r="E8" s="38">
        <f t="shared" si="0"/>
        <v>172.2</v>
      </c>
      <c r="F8" s="38">
        <f t="shared" si="0"/>
        <v>268.7</v>
      </c>
      <c r="G8" s="38">
        <f t="shared" si="0"/>
        <v>858.2</v>
      </c>
      <c r="H8" s="38">
        <f t="shared" si="0"/>
        <v>9434.9</v>
      </c>
      <c r="I8" s="38">
        <f t="shared" si="0"/>
        <v>96</v>
      </c>
      <c r="J8" s="38">
        <f t="shared" si="0"/>
        <v>10830</v>
      </c>
      <c r="K8" s="37" t="s">
        <v>40</v>
      </c>
    </row>
    <row r="9" spans="1:11" ht="15.75">
      <c r="A9" s="86"/>
      <c r="B9" s="99"/>
      <c r="C9" s="98"/>
      <c r="D9" s="98"/>
      <c r="E9" s="38">
        <f>E13</f>
        <v>1270</v>
      </c>
      <c r="F9" s="38">
        <f t="shared" si="0"/>
        <v>2286</v>
      </c>
      <c r="G9" s="38">
        <f>G13</f>
        <v>6249.7</v>
      </c>
      <c r="H9" s="38">
        <f>H13</f>
        <v>6746.2</v>
      </c>
      <c r="I9" s="38">
        <f>I13</f>
        <v>7535.4</v>
      </c>
      <c r="J9" s="38">
        <f>J13</f>
        <v>24087.300000000003</v>
      </c>
      <c r="K9" s="37" t="s">
        <v>5</v>
      </c>
    </row>
    <row r="10" spans="1:11" ht="15" customHeight="1">
      <c r="A10" s="86">
        <v>2</v>
      </c>
      <c r="B10" s="99" t="s">
        <v>13</v>
      </c>
      <c r="C10" s="98"/>
      <c r="D10" s="98"/>
      <c r="E10" s="52">
        <f t="shared" ref="E10:J10" si="1">E14+E17+E19+E21+E23+E25+E27+E29+E31+E33+E35+E37+E39+E41+E45+E47+E51</f>
        <v>1442.2</v>
      </c>
      <c r="F10" s="52">
        <f t="shared" si="1"/>
        <v>2554.6999999999998</v>
      </c>
      <c r="G10" s="52">
        <f t="shared" si="1"/>
        <v>7645.6</v>
      </c>
      <c r="H10" s="52">
        <f t="shared" si="1"/>
        <v>16697.900000000001</v>
      </c>
      <c r="I10" s="52">
        <f t="shared" si="1"/>
        <v>7631.4</v>
      </c>
      <c r="J10" s="38">
        <f t="shared" si="1"/>
        <v>35971.800000000003</v>
      </c>
      <c r="K10" s="37" t="s">
        <v>4</v>
      </c>
    </row>
    <row r="11" spans="1:11" ht="31.5">
      <c r="A11" s="86"/>
      <c r="B11" s="99"/>
      <c r="C11" s="98"/>
      <c r="D11" s="98"/>
      <c r="E11" s="52">
        <f t="shared" ref="E11:I11" si="2">E43</f>
        <v>0</v>
      </c>
      <c r="F11" s="52">
        <f t="shared" si="2"/>
        <v>0</v>
      </c>
      <c r="G11" s="52">
        <f t="shared" si="2"/>
        <v>537.70000000000005</v>
      </c>
      <c r="H11" s="52">
        <f t="shared" si="2"/>
        <v>516.79999999999995</v>
      </c>
      <c r="I11" s="52">
        <f t="shared" si="2"/>
        <v>0</v>
      </c>
      <c r="J11" s="38">
        <f>J43</f>
        <v>1054.5</v>
      </c>
      <c r="K11" s="37" t="s">
        <v>65</v>
      </c>
    </row>
    <row r="12" spans="1:11" ht="15" customHeight="1">
      <c r="A12" s="86"/>
      <c r="B12" s="99"/>
      <c r="C12" s="98"/>
      <c r="D12" s="98"/>
      <c r="E12" s="53">
        <f t="shared" ref="E12:I12" si="3">E15+E24+E26+E44+E50+E52</f>
        <v>172.2</v>
      </c>
      <c r="F12" s="53">
        <f t="shared" si="3"/>
        <v>268.7</v>
      </c>
      <c r="G12" s="53">
        <f t="shared" si="3"/>
        <v>858.2</v>
      </c>
      <c r="H12" s="53">
        <f t="shared" si="3"/>
        <v>9434.9</v>
      </c>
      <c r="I12" s="53">
        <f t="shared" si="3"/>
        <v>96</v>
      </c>
      <c r="J12" s="38">
        <f>J15+J24+J26+J44+J50+J52</f>
        <v>10830</v>
      </c>
      <c r="K12" s="37" t="s">
        <v>40</v>
      </c>
    </row>
    <row r="13" spans="1:11" ht="83.25" customHeight="1">
      <c r="A13" s="86"/>
      <c r="B13" s="99"/>
      <c r="C13" s="98"/>
      <c r="D13" s="98"/>
      <c r="E13" s="53">
        <f t="shared" ref="E13:I13" si="4">E16+E18+E20+E22+E28+E30+E32+E34+E36+E38+E40+E42+E46+E48+E49</f>
        <v>1270</v>
      </c>
      <c r="F13" s="53">
        <f t="shared" si="4"/>
        <v>2286</v>
      </c>
      <c r="G13" s="53">
        <f t="shared" si="4"/>
        <v>6249.7</v>
      </c>
      <c r="H13" s="53">
        <f t="shared" si="4"/>
        <v>6746.2</v>
      </c>
      <c r="I13" s="53">
        <f t="shared" si="4"/>
        <v>7535.4</v>
      </c>
      <c r="J13" s="38">
        <f>J16+J18+J20+J22+J28+J30+J32+J34+J36+J38+J40+J42+J46+J48+J49</f>
        <v>24087.300000000003</v>
      </c>
      <c r="K13" s="37" t="s">
        <v>5</v>
      </c>
    </row>
    <row r="14" spans="1:11" ht="15.75">
      <c r="A14" s="86">
        <v>3</v>
      </c>
      <c r="B14" s="99" t="s">
        <v>36</v>
      </c>
      <c r="C14" s="98" t="s">
        <v>26</v>
      </c>
      <c r="D14" s="98" t="s">
        <v>6</v>
      </c>
      <c r="E14" s="38">
        <f t="shared" ref="E14:F14" si="5">E15+E16</f>
        <v>800</v>
      </c>
      <c r="F14" s="38">
        <f t="shared" si="5"/>
        <v>1159</v>
      </c>
      <c r="G14" s="38">
        <f>G15+G16</f>
        <v>1439</v>
      </c>
      <c r="H14" s="45">
        <f t="shared" ref="H14:I14" si="6">H15+H16</f>
        <v>760</v>
      </c>
      <c r="I14" s="38">
        <f t="shared" si="6"/>
        <v>1450</v>
      </c>
      <c r="J14" s="38">
        <f t="shared" ref="J14:J52" si="7">E14+F14+G14+H14+I14</f>
        <v>5608</v>
      </c>
      <c r="K14" s="37" t="s">
        <v>4</v>
      </c>
    </row>
    <row r="15" spans="1:11" ht="15.75">
      <c r="A15" s="86"/>
      <c r="B15" s="99"/>
      <c r="C15" s="98"/>
      <c r="D15" s="98"/>
      <c r="E15" s="38"/>
      <c r="F15" s="38"/>
      <c r="G15" s="38">
        <v>709</v>
      </c>
      <c r="H15" s="45"/>
      <c r="I15" s="38"/>
      <c r="J15" s="38">
        <f t="shared" si="7"/>
        <v>709</v>
      </c>
      <c r="K15" s="37" t="s">
        <v>40</v>
      </c>
    </row>
    <row r="16" spans="1:11" ht="31.5" customHeight="1">
      <c r="A16" s="86"/>
      <c r="B16" s="99"/>
      <c r="C16" s="98"/>
      <c r="D16" s="98"/>
      <c r="E16" s="38">
        <v>800</v>
      </c>
      <c r="F16" s="38">
        <v>1159</v>
      </c>
      <c r="G16" s="38">
        <v>730</v>
      </c>
      <c r="H16" s="45">
        <v>760</v>
      </c>
      <c r="I16" s="38">
        <v>1450</v>
      </c>
      <c r="J16" s="38">
        <f t="shared" si="7"/>
        <v>4899</v>
      </c>
      <c r="K16" s="37" t="s">
        <v>5</v>
      </c>
    </row>
    <row r="17" spans="1:11" ht="15.75">
      <c r="A17" s="86">
        <v>4</v>
      </c>
      <c r="B17" s="99" t="s">
        <v>25</v>
      </c>
      <c r="C17" s="100">
        <v>2019</v>
      </c>
      <c r="D17" s="98" t="s">
        <v>6</v>
      </c>
      <c r="E17" s="38"/>
      <c r="F17" s="38"/>
      <c r="G17" s="38"/>
      <c r="H17" s="45">
        <v>30</v>
      </c>
      <c r="I17" s="38">
        <v>50</v>
      </c>
      <c r="J17" s="38">
        <f t="shared" si="7"/>
        <v>80</v>
      </c>
      <c r="K17" s="37" t="s">
        <v>4</v>
      </c>
    </row>
    <row r="18" spans="1:11" ht="31.5" customHeight="1">
      <c r="A18" s="86"/>
      <c r="B18" s="99"/>
      <c r="C18" s="101"/>
      <c r="D18" s="98"/>
      <c r="E18" s="38"/>
      <c r="F18" s="38"/>
      <c r="G18" s="38"/>
      <c r="H18" s="45">
        <v>30</v>
      </c>
      <c r="I18" s="38">
        <v>50</v>
      </c>
      <c r="J18" s="38">
        <f t="shared" si="7"/>
        <v>80</v>
      </c>
      <c r="K18" s="37" t="s">
        <v>5</v>
      </c>
    </row>
    <row r="19" spans="1:11" ht="15.75">
      <c r="A19" s="86">
        <v>5</v>
      </c>
      <c r="B19" s="99" t="s">
        <v>47</v>
      </c>
      <c r="C19" s="98" t="s">
        <v>26</v>
      </c>
      <c r="D19" s="98" t="s">
        <v>6</v>
      </c>
      <c r="E19" s="38">
        <v>70</v>
      </c>
      <c r="F19" s="38">
        <v>12</v>
      </c>
      <c r="G19" s="38">
        <v>250</v>
      </c>
      <c r="H19" s="45">
        <v>100</v>
      </c>
      <c r="I19" s="38">
        <v>90</v>
      </c>
      <c r="J19" s="38">
        <f t="shared" si="7"/>
        <v>522</v>
      </c>
      <c r="K19" s="37" t="s">
        <v>4</v>
      </c>
    </row>
    <row r="20" spans="1:11" ht="47.25" customHeight="1">
      <c r="A20" s="86"/>
      <c r="B20" s="99"/>
      <c r="C20" s="98"/>
      <c r="D20" s="98"/>
      <c r="E20" s="38">
        <v>70</v>
      </c>
      <c r="F20" s="38">
        <v>12</v>
      </c>
      <c r="G20" s="38">
        <v>250</v>
      </c>
      <c r="H20" s="45">
        <v>100</v>
      </c>
      <c r="I20" s="38">
        <v>90</v>
      </c>
      <c r="J20" s="38">
        <f t="shared" si="7"/>
        <v>522</v>
      </c>
      <c r="K20" s="37" t="s">
        <v>5</v>
      </c>
    </row>
    <row r="21" spans="1:11" ht="15.75">
      <c r="A21" s="86">
        <v>6</v>
      </c>
      <c r="B21" s="99" t="s">
        <v>14</v>
      </c>
      <c r="C21" s="98" t="s">
        <v>26</v>
      </c>
      <c r="D21" s="98" t="s">
        <v>6</v>
      </c>
      <c r="E21" s="38">
        <v>400</v>
      </c>
      <c r="F21" s="38">
        <v>400</v>
      </c>
      <c r="G21" s="38">
        <v>400</v>
      </c>
      <c r="H21" s="45">
        <v>400</v>
      </c>
      <c r="I21" s="38">
        <v>800</v>
      </c>
      <c r="J21" s="38">
        <f t="shared" si="7"/>
        <v>2400</v>
      </c>
      <c r="K21" s="37" t="s">
        <v>4</v>
      </c>
    </row>
    <row r="22" spans="1:11" ht="32.25" customHeight="1">
      <c r="A22" s="86"/>
      <c r="B22" s="99"/>
      <c r="C22" s="98"/>
      <c r="D22" s="98"/>
      <c r="E22" s="38">
        <v>400</v>
      </c>
      <c r="F22" s="38">
        <v>400</v>
      </c>
      <c r="G22" s="38">
        <v>400</v>
      </c>
      <c r="H22" s="45">
        <v>400</v>
      </c>
      <c r="I22" s="38">
        <v>800</v>
      </c>
      <c r="J22" s="38">
        <f t="shared" si="7"/>
        <v>2400</v>
      </c>
      <c r="K22" s="37" t="s">
        <v>5</v>
      </c>
    </row>
    <row r="23" spans="1:11" ht="15.75">
      <c r="A23" s="102">
        <v>7</v>
      </c>
      <c r="B23" s="100" t="s">
        <v>39</v>
      </c>
      <c r="C23" s="100" t="s">
        <v>62</v>
      </c>
      <c r="D23" s="100" t="s">
        <v>6</v>
      </c>
      <c r="E23" s="38">
        <v>172.2</v>
      </c>
      <c r="F23" s="38">
        <v>173.7</v>
      </c>
      <c r="G23" s="38"/>
      <c r="H23" s="45"/>
      <c r="I23" s="38"/>
      <c r="J23" s="38">
        <f>E23+F23+G23+H23+I23</f>
        <v>345.9</v>
      </c>
      <c r="K23" s="37" t="s">
        <v>4</v>
      </c>
    </row>
    <row r="24" spans="1:11" ht="32.25" customHeight="1">
      <c r="A24" s="103"/>
      <c r="B24" s="101"/>
      <c r="C24" s="101"/>
      <c r="D24" s="101"/>
      <c r="E24" s="38">
        <v>172.2</v>
      </c>
      <c r="F24" s="38">
        <v>173.7</v>
      </c>
      <c r="G24" s="38"/>
      <c r="H24" s="45"/>
      <c r="I24" s="38"/>
      <c r="J24" s="38">
        <f t="shared" si="7"/>
        <v>345.9</v>
      </c>
      <c r="K24" s="37" t="s">
        <v>40</v>
      </c>
    </row>
    <row r="25" spans="1:11" ht="15.75">
      <c r="A25" s="86">
        <v>8</v>
      </c>
      <c r="B25" s="99" t="s">
        <v>37</v>
      </c>
      <c r="C25" s="98" t="s">
        <v>44</v>
      </c>
      <c r="D25" s="98" t="s">
        <v>6</v>
      </c>
      <c r="E25" s="38"/>
      <c r="F25" s="38">
        <v>95</v>
      </c>
      <c r="G25" s="38">
        <v>96</v>
      </c>
      <c r="H25" s="45">
        <v>96</v>
      </c>
      <c r="I25" s="38">
        <v>96</v>
      </c>
      <c r="J25" s="38">
        <f t="shared" si="7"/>
        <v>383</v>
      </c>
      <c r="K25" s="37" t="s">
        <v>4</v>
      </c>
    </row>
    <row r="26" spans="1:11" ht="31.5" customHeight="1">
      <c r="A26" s="86"/>
      <c r="B26" s="99"/>
      <c r="C26" s="98"/>
      <c r="D26" s="98"/>
      <c r="E26" s="38"/>
      <c r="F26" s="38">
        <v>95</v>
      </c>
      <c r="G26" s="38">
        <v>96</v>
      </c>
      <c r="H26" s="45">
        <v>96</v>
      </c>
      <c r="I26" s="38">
        <v>96</v>
      </c>
      <c r="J26" s="38">
        <f t="shared" si="7"/>
        <v>383</v>
      </c>
      <c r="K26" s="37" t="s">
        <v>40</v>
      </c>
    </row>
    <row r="27" spans="1:11" ht="15" customHeight="1">
      <c r="A27" s="86">
        <v>9</v>
      </c>
      <c r="B27" s="99" t="s">
        <v>38</v>
      </c>
      <c r="C27" s="100">
        <v>2019</v>
      </c>
      <c r="D27" s="98" t="s">
        <v>6</v>
      </c>
      <c r="E27" s="38"/>
      <c r="F27" s="38"/>
      <c r="G27" s="38"/>
      <c r="H27" s="45"/>
      <c r="I27" s="38">
        <v>150</v>
      </c>
      <c r="J27" s="38">
        <f t="shared" si="7"/>
        <v>150</v>
      </c>
      <c r="K27" s="37" t="s">
        <v>4</v>
      </c>
    </row>
    <row r="28" spans="1:11" ht="48.75" customHeight="1">
      <c r="A28" s="86"/>
      <c r="B28" s="99"/>
      <c r="C28" s="101"/>
      <c r="D28" s="98"/>
      <c r="E28" s="38"/>
      <c r="F28" s="38"/>
      <c r="G28" s="38"/>
      <c r="H28" s="45"/>
      <c r="I28" s="38">
        <v>150</v>
      </c>
      <c r="J28" s="38">
        <f t="shared" si="7"/>
        <v>150</v>
      </c>
      <c r="K28" s="37" t="s">
        <v>5</v>
      </c>
    </row>
    <row r="29" spans="1:11" ht="15.75" customHeight="1">
      <c r="A29" s="102">
        <v>10</v>
      </c>
      <c r="B29" s="100" t="s">
        <v>71</v>
      </c>
      <c r="C29" s="100">
        <v>2018</v>
      </c>
      <c r="D29" s="104" t="s">
        <v>6</v>
      </c>
      <c r="E29" s="38"/>
      <c r="F29" s="38"/>
      <c r="G29" s="38"/>
      <c r="H29" s="45"/>
      <c r="I29" s="38"/>
      <c r="J29" s="38">
        <f t="shared" si="7"/>
        <v>0</v>
      </c>
      <c r="K29" s="37" t="s">
        <v>4</v>
      </c>
    </row>
    <row r="30" spans="1:11" ht="48.75" customHeight="1">
      <c r="A30" s="103"/>
      <c r="B30" s="101"/>
      <c r="C30" s="101"/>
      <c r="D30" s="105"/>
      <c r="E30" s="38"/>
      <c r="F30" s="38"/>
      <c r="G30" s="38"/>
      <c r="H30" s="45"/>
      <c r="I30" s="38"/>
      <c r="J30" s="38">
        <f t="shared" si="7"/>
        <v>0</v>
      </c>
      <c r="K30" s="37" t="s">
        <v>5</v>
      </c>
    </row>
    <row r="31" spans="1:11" ht="15.75">
      <c r="A31" s="86">
        <v>11</v>
      </c>
      <c r="B31" s="99" t="s">
        <v>57</v>
      </c>
      <c r="C31" s="99">
        <v>2016</v>
      </c>
      <c r="D31" s="98" t="s">
        <v>6</v>
      </c>
      <c r="E31" s="38"/>
      <c r="F31" s="38">
        <v>60</v>
      </c>
      <c r="G31" s="38"/>
      <c r="H31" s="45">
        <v>75</v>
      </c>
      <c r="I31" s="38"/>
      <c r="J31" s="38">
        <f t="shared" si="7"/>
        <v>135</v>
      </c>
      <c r="K31" s="37" t="s">
        <v>4</v>
      </c>
    </row>
    <row r="32" spans="1:11" ht="47.25" customHeight="1">
      <c r="A32" s="86"/>
      <c r="B32" s="99"/>
      <c r="C32" s="99"/>
      <c r="D32" s="98"/>
      <c r="E32" s="38"/>
      <c r="F32" s="38">
        <v>60</v>
      </c>
      <c r="G32" s="38"/>
      <c r="H32" s="45">
        <v>75</v>
      </c>
      <c r="I32" s="38"/>
      <c r="J32" s="38">
        <f t="shared" si="7"/>
        <v>135</v>
      </c>
      <c r="K32" s="37" t="s">
        <v>5</v>
      </c>
    </row>
    <row r="33" spans="1:11" ht="15.75">
      <c r="A33" s="86">
        <v>12</v>
      </c>
      <c r="B33" s="99" t="s">
        <v>72</v>
      </c>
      <c r="C33" s="99">
        <v>2016</v>
      </c>
      <c r="D33" s="98" t="s">
        <v>6</v>
      </c>
      <c r="E33" s="38"/>
      <c r="F33" s="38">
        <v>95</v>
      </c>
      <c r="G33" s="38"/>
      <c r="H33" s="45">
        <v>75</v>
      </c>
      <c r="I33" s="38"/>
      <c r="J33" s="38">
        <f t="shared" si="7"/>
        <v>170</v>
      </c>
      <c r="K33" s="37" t="s">
        <v>4</v>
      </c>
    </row>
    <row r="34" spans="1:11" ht="63" customHeight="1">
      <c r="A34" s="86"/>
      <c r="B34" s="99"/>
      <c r="C34" s="99"/>
      <c r="D34" s="98"/>
      <c r="E34" s="38"/>
      <c r="F34" s="38">
        <v>95</v>
      </c>
      <c r="G34" s="38"/>
      <c r="H34" s="45">
        <v>75</v>
      </c>
      <c r="I34" s="38"/>
      <c r="J34" s="38">
        <f t="shared" si="7"/>
        <v>170</v>
      </c>
      <c r="K34" s="37" t="s">
        <v>5</v>
      </c>
    </row>
    <row r="35" spans="1:11" ht="63" customHeight="1">
      <c r="A35" s="86">
        <v>13</v>
      </c>
      <c r="B35" s="99" t="s">
        <v>59</v>
      </c>
      <c r="C35" s="99" t="s">
        <v>61</v>
      </c>
      <c r="D35" s="98" t="s">
        <v>6</v>
      </c>
      <c r="E35" s="38"/>
      <c r="F35" s="38"/>
      <c r="G35" s="38"/>
      <c r="H35" s="45">
        <v>50</v>
      </c>
      <c r="I35" s="38">
        <v>100</v>
      </c>
      <c r="J35" s="38">
        <f t="shared" si="7"/>
        <v>150</v>
      </c>
      <c r="K35" s="37" t="s">
        <v>4</v>
      </c>
    </row>
    <row r="36" spans="1:11" ht="58.5" customHeight="1">
      <c r="A36" s="86"/>
      <c r="B36" s="99"/>
      <c r="C36" s="99"/>
      <c r="D36" s="98"/>
      <c r="E36" s="38"/>
      <c r="F36" s="38"/>
      <c r="G36" s="38"/>
      <c r="H36" s="45">
        <v>50</v>
      </c>
      <c r="I36" s="38">
        <v>100</v>
      </c>
      <c r="J36" s="38">
        <f t="shared" si="7"/>
        <v>150</v>
      </c>
      <c r="K36" s="37" t="s">
        <v>5</v>
      </c>
    </row>
    <row r="37" spans="1:11" ht="15.75">
      <c r="A37" s="86">
        <v>14</v>
      </c>
      <c r="B37" s="99" t="s">
        <v>60</v>
      </c>
      <c r="C37" s="99">
        <v>2016</v>
      </c>
      <c r="D37" s="98" t="s">
        <v>6</v>
      </c>
      <c r="E37" s="38"/>
      <c r="F37" s="38">
        <v>560</v>
      </c>
      <c r="G37" s="38"/>
      <c r="H37" s="45"/>
      <c r="I37" s="38"/>
      <c r="J37" s="38">
        <f t="shared" si="7"/>
        <v>560</v>
      </c>
      <c r="K37" s="37" t="s">
        <v>4</v>
      </c>
    </row>
    <row r="38" spans="1:11" ht="81" customHeight="1">
      <c r="A38" s="86"/>
      <c r="B38" s="99"/>
      <c r="C38" s="99"/>
      <c r="D38" s="98"/>
      <c r="E38" s="38"/>
      <c r="F38" s="38">
        <v>560</v>
      </c>
      <c r="G38" s="38"/>
      <c r="H38" s="45"/>
      <c r="I38" s="38"/>
      <c r="J38" s="38">
        <f t="shared" si="7"/>
        <v>560</v>
      </c>
      <c r="K38" s="37" t="s">
        <v>5</v>
      </c>
    </row>
    <row r="39" spans="1:11" ht="15.75">
      <c r="A39" s="86">
        <v>15</v>
      </c>
      <c r="B39" s="99" t="s">
        <v>64</v>
      </c>
      <c r="C39" s="99" t="s">
        <v>70</v>
      </c>
      <c r="D39" s="98" t="s">
        <v>6</v>
      </c>
      <c r="E39" s="38"/>
      <c r="F39" s="38"/>
      <c r="G39" s="38">
        <v>60</v>
      </c>
      <c r="H39" s="45">
        <v>50</v>
      </c>
      <c r="I39" s="38"/>
      <c r="J39" s="38">
        <f t="shared" si="7"/>
        <v>110</v>
      </c>
      <c r="K39" s="37" t="s">
        <v>4</v>
      </c>
    </row>
    <row r="40" spans="1:11" ht="79.5" customHeight="1">
      <c r="A40" s="86"/>
      <c r="B40" s="99"/>
      <c r="C40" s="99"/>
      <c r="D40" s="98"/>
      <c r="E40" s="38"/>
      <c r="F40" s="38"/>
      <c r="G40" s="38">
        <v>60</v>
      </c>
      <c r="H40" s="45">
        <v>50</v>
      </c>
      <c r="I40" s="38"/>
      <c r="J40" s="38">
        <f t="shared" si="7"/>
        <v>110</v>
      </c>
      <c r="K40" s="37" t="s">
        <v>5</v>
      </c>
    </row>
    <row r="41" spans="1:11" ht="15.75">
      <c r="A41" s="86">
        <v>16</v>
      </c>
      <c r="B41" s="99" t="s">
        <v>67</v>
      </c>
      <c r="C41" s="99" t="s">
        <v>70</v>
      </c>
      <c r="D41" s="98" t="s">
        <v>6</v>
      </c>
      <c r="E41" s="38">
        <f t="shared" ref="E41:G41" si="8">E43+E44</f>
        <v>0</v>
      </c>
      <c r="F41" s="38">
        <f t="shared" si="8"/>
        <v>0</v>
      </c>
      <c r="G41" s="38">
        <f t="shared" si="8"/>
        <v>590.90000000000009</v>
      </c>
      <c r="H41" s="45">
        <f>H43+H44+H42</f>
        <v>561.4</v>
      </c>
      <c r="I41" s="52">
        <f>I43+I44+I42</f>
        <v>0</v>
      </c>
      <c r="J41" s="38">
        <f t="shared" si="7"/>
        <v>1152.3000000000002</v>
      </c>
      <c r="K41" s="37" t="s">
        <v>4</v>
      </c>
    </row>
    <row r="42" spans="1:11" ht="15.75">
      <c r="A42" s="86"/>
      <c r="B42" s="99"/>
      <c r="C42" s="99"/>
      <c r="D42" s="98"/>
      <c r="E42" s="52"/>
      <c r="F42" s="52"/>
      <c r="G42" s="52"/>
      <c r="H42" s="52">
        <v>5.7</v>
      </c>
      <c r="I42" s="52"/>
      <c r="J42" s="52">
        <f t="shared" si="7"/>
        <v>5.7</v>
      </c>
      <c r="K42" s="51" t="s">
        <v>5</v>
      </c>
    </row>
    <row r="43" spans="1:11" ht="31.5">
      <c r="A43" s="86"/>
      <c r="B43" s="99"/>
      <c r="C43" s="99"/>
      <c r="D43" s="98"/>
      <c r="E43" s="38"/>
      <c r="F43" s="38"/>
      <c r="G43" s="38">
        <v>537.70000000000005</v>
      </c>
      <c r="H43" s="45">
        <v>516.79999999999995</v>
      </c>
      <c r="I43" s="38"/>
      <c r="J43" s="38">
        <f t="shared" si="7"/>
        <v>1054.5</v>
      </c>
      <c r="K43" s="37" t="s">
        <v>65</v>
      </c>
    </row>
    <row r="44" spans="1:11" ht="18.75" customHeight="1">
      <c r="A44" s="86"/>
      <c r="B44" s="99"/>
      <c r="C44" s="99"/>
      <c r="D44" s="98"/>
      <c r="E44" s="38"/>
      <c r="F44" s="38"/>
      <c r="G44" s="38">
        <v>53.2</v>
      </c>
      <c r="H44" s="45">
        <v>38.9</v>
      </c>
      <c r="I44" s="38"/>
      <c r="J44" s="38">
        <f t="shared" si="7"/>
        <v>92.1</v>
      </c>
      <c r="K44" s="37" t="s">
        <v>40</v>
      </c>
    </row>
    <row r="45" spans="1:11" ht="18.75" customHeight="1">
      <c r="A45" s="86">
        <v>17</v>
      </c>
      <c r="B45" s="99" t="s">
        <v>68</v>
      </c>
      <c r="C45" s="99" t="s">
        <v>56</v>
      </c>
      <c r="D45" s="98" t="s">
        <v>6</v>
      </c>
      <c r="E45" s="52"/>
      <c r="F45" s="52"/>
      <c r="G45" s="52">
        <v>4809.7</v>
      </c>
      <c r="H45" s="52">
        <v>4900.5</v>
      </c>
      <c r="I45" s="52">
        <v>4895.3999999999996</v>
      </c>
      <c r="J45" s="52">
        <f t="shared" ref="J45:J50" si="9">E45+F45+G45+H45+I45</f>
        <v>14605.6</v>
      </c>
      <c r="K45" s="51" t="s">
        <v>4</v>
      </c>
    </row>
    <row r="46" spans="1:11" ht="37.5" customHeight="1">
      <c r="A46" s="86"/>
      <c r="B46" s="99"/>
      <c r="C46" s="99"/>
      <c r="D46" s="98"/>
      <c r="E46" s="52"/>
      <c r="F46" s="52"/>
      <c r="G46" s="52">
        <v>4809.7</v>
      </c>
      <c r="H46" s="52">
        <v>4900.5</v>
      </c>
      <c r="I46" s="52">
        <v>4895.3999999999996</v>
      </c>
      <c r="J46" s="52">
        <f t="shared" si="9"/>
        <v>14605.6</v>
      </c>
      <c r="K46" s="51" t="s">
        <v>5</v>
      </c>
    </row>
    <row r="47" spans="1:11" ht="18.75" customHeight="1">
      <c r="A47" s="102">
        <v>18</v>
      </c>
      <c r="B47" s="100" t="s">
        <v>73</v>
      </c>
      <c r="C47" s="100">
        <v>2018</v>
      </c>
      <c r="D47" s="55"/>
      <c r="E47" s="52"/>
      <c r="F47" s="52"/>
      <c r="G47" s="52"/>
      <c r="H47" s="52">
        <f>H48+H49+H50</f>
        <v>600</v>
      </c>
      <c r="I47" s="52"/>
      <c r="J47" s="52">
        <f t="shared" si="9"/>
        <v>600</v>
      </c>
      <c r="K47" s="51" t="s">
        <v>4</v>
      </c>
    </row>
    <row r="48" spans="1:11" ht="47.25">
      <c r="A48" s="107"/>
      <c r="B48" s="108"/>
      <c r="C48" s="108"/>
      <c r="D48" s="56" t="s">
        <v>6</v>
      </c>
      <c r="E48" s="52"/>
      <c r="F48" s="52"/>
      <c r="G48" s="52"/>
      <c r="H48" s="52">
        <v>150</v>
      </c>
      <c r="I48" s="52"/>
      <c r="J48" s="52">
        <f t="shared" si="9"/>
        <v>150</v>
      </c>
      <c r="K48" s="54" t="s">
        <v>5</v>
      </c>
    </row>
    <row r="49" spans="1:11" ht="47.25">
      <c r="A49" s="107"/>
      <c r="B49" s="108"/>
      <c r="C49" s="108"/>
      <c r="D49" s="56" t="s">
        <v>7</v>
      </c>
      <c r="E49" s="52"/>
      <c r="F49" s="52"/>
      <c r="G49" s="52"/>
      <c r="H49" s="52">
        <v>150</v>
      </c>
      <c r="I49" s="52"/>
      <c r="J49" s="52">
        <f t="shared" si="9"/>
        <v>150</v>
      </c>
      <c r="K49" s="51" t="s">
        <v>5</v>
      </c>
    </row>
    <row r="50" spans="1:11" ht="18.75" customHeight="1">
      <c r="A50" s="103"/>
      <c r="B50" s="101"/>
      <c r="C50" s="101"/>
      <c r="D50" s="55" t="s">
        <v>45</v>
      </c>
      <c r="E50" s="53"/>
      <c r="F50" s="53"/>
      <c r="G50" s="53"/>
      <c r="H50" s="53">
        <v>300</v>
      </c>
      <c r="I50" s="53"/>
      <c r="J50" s="53">
        <f t="shared" si="9"/>
        <v>300</v>
      </c>
      <c r="K50" s="54" t="s">
        <v>40</v>
      </c>
    </row>
    <row r="51" spans="1:11" ht="15.75">
      <c r="A51" s="86">
        <v>19</v>
      </c>
      <c r="B51" s="99" t="s">
        <v>74</v>
      </c>
      <c r="C51" s="100">
        <v>2018</v>
      </c>
      <c r="D51" s="98" t="s">
        <v>6</v>
      </c>
      <c r="E51" s="38"/>
      <c r="F51" s="38"/>
      <c r="G51" s="38"/>
      <c r="H51" s="45">
        <v>9000</v>
      </c>
      <c r="I51" s="38"/>
      <c r="J51" s="38">
        <f t="shared" si="7"/>
        <v>9000</v>
      </c>
      <c r="K51" s="37" t="s">
        <v>4</v>
      </c>
    </row>
    <row r="52" spans="1:11" ht="37.5" customHeight="1">
      <c r="A52" s="86"/>
      <c r="B52" s="99"/>
      <c r="C52" s="101"/>
      <c r="D52" s="98"/>
      <c r="E52" s="38"/>
      <c r="F52" s="38"/>
      <c r="G52" s="41"/>
      <c r="H52" s="45">
        <v>9000</v>
      </c>
      <c r="I52" s="38"/>
      <c r="J52" s="38">
        <f t="shared" si="7"/>
        <v>9000</v>
      </c>
      <c r="K52" s="51" t="s">
        <v>40</v>
      </c>
    </row>
    <row r="53" spans="1:11" ht="39.75" customHeight="1">
      <c r="A53" s="106"/>
      <c r="B53" s="106"/>
      <c r="C53" s="106"/>
      <c r="D53" s="106"/>
      <c r="E53" s="106"/>
      <c r="F53" s="106"/>
      <c r="G53" s="106"/>
      <c r="H53" s="106"/>
      <c r="I53" s="106"/>
      <c r="J53" s="106"/>
      <c r="K53" s="106"/>
    </row>
    <row r="54" spans="1:11" ht="15.75">
      <c r="A54" s="86">
        <v>20</v>
      </c>
      <c r="B54" s="99" t="s">
        <v>15</v>
      </c>
      <c r="C54" s="98"/>
      <c r="D54" s="98"/>
      <c r="E54" s="33">
        <f t="shared" ref="E54:J54" si="10">E57+E80+E86</f>
        <v>23290.9</v>
      </c>
      <c r="F54" s="33">
        <f t="shared" si="10"/>
        <v>22438.3</v>
      </c>
      <c r="G54" s="33">
        <f t="shared" si="10"/>
        <v>35679.299999999996</v>
      </c>
      <c r="H54" s="33">
        <f t="shared" si="10"/>
        <v>30443.5</v>
      </c>
      <c r="I54" s="33">
        <f t="shared" si="10"/>
        <v>24190</v>
      </c>
      <c r="J54" s="33">
        <f t="shared" si="10"/>
        <v>136042.00000000003</v>
      </c>
      <c r="K54" s="37" t="s">
        <v>4</v>
      </c>
    </row>
    <row r="55" spans="1:11" ht="15.75">
      <c r="A55" s="86"/>
      <c r="B55" s="99"/>
      <c r="C55" s="98"/>
      <c r="D55" s="98"/>
      <c r="E55" s="33">
        <f>E58</f>
        <v>7621</v>
      </c>
      <c r="F55" s="33">
        <f>F58</f>
        <v>6369.3</v>
      </c>
      <c r="G55" s="33">
        <f t="shared" ref="G55:I55" si="11">G58</f>
        <v>13890.9</v>
      </c>
      <c r="H55" s="33">
        <f t="shared" si="11"/>
        <v>15454</v>
      </c>
      <c r="I55" s="33">
        <f t="shared" si="11"/>
        <v>0</v>
      </c>
      <c r="J55" s="33">
        <f>J58</f>
        <v>43335.199999999997</v>
      </c>
      <c r="K55" s="37" t="s">
        <v>40</v>
      </c>
    </row>
    <row r="56" spans="1:11" ht="84.75" customHeight="1">
      <c r="A56" s="86"/>
      <c r="B56" s="99"/>
      <c r="C56" s="98"/>
      <c r="D56" s="98"/>
      <c r="E56" s="33">
        <f>E59+E81+E87</f>
        <v>15669.900000000001</v>
      </c>
      <c r="F56" s="33">
        <f t="shared" ref="F56:J56" si="12">F59+F81+F87</f>
        <v>16069</v>
      </c>
      <c r="G56" s="33">
        <f t="shared" si="12"/>
        <v>21788.399999999998</v>
      </c>
      <c r="H56" s="33">
        <f t="shared" si="12"/>
        <v>14989.5</v>
      </c>
      <c r="I56" s="33">
        <f t="shared" si="12"/>
        <v>24190</v>
      </c>
      <c r="J56" s="33">
        <f t="shared" si="12"/>
        <v>92706.8</v>
      </c>
      <c r="K56" s="37" t="s">
        <v>5</v>
      </c>
    </row>
    <row r="57" spans="1:11" ht="15.75">
      <c r="A57" s="86">
        <v>21</v>
      </c>
      <c r="B57" s="99" t="s">
        <v>16</v>
      </c>
      <c r="C57" s="98"/>
      <c r="D57" s="98"/>
      <c r="E57" s="33">
        <f>E60+E63+E65+E67+E69+E71+E73+E75</f>
        <v>23111.9</v>
      </c>
      <c r="F57" s="33">
        <f t="shared" ref="F57:I57" si="13">F60+F63+F65+F67+F69+F71+F73+F75</f>
        <v>22077.599999999999</v>
      </c>
      <c r="G57" s="33">
        <f>G60+G63+G65+G67+G69+G71+G73+G75+G78</f>
        <v>35316.199999999997</v>
      </c>
      <c r="H57" s="33">
        <f t="shared" si="13"/>
        <v>30073.5</v>
      </c>
      <c r="I57" s="33">
        <f t="shared" si="13"/>
        <v>23620</v>
      </c>
      <c r="J57" s="33">
        <f>J60+J63+J65+J67+J69+J71+J73+J75+J78</f>
        <v>134199.20000000001</v>
      </c>
      <c r="K57" s="37" t="s">
        <v>4</v>
      </c>
    </row>
    <row r="58" spans="1:11" ht="15.75">
      <c r="A58" s="86"/>
      <c r="B58" s="99"/>
      <c r="C58" s="98"/>
      <c r="D58" s="98"/>
      <c r="E58" s="33">
        <f>E61+E76</f>
        <v>7621</v>
      </c>
      <c r="F58" s="33">
        <f>F61</f>
        <v>6369.3</v>
      </c>
      <c r="G58" s="33">
        <f>G61+G79</f>
        <v>13890.9</v>
      </c>
      <c r="H58" s="33">
        <f>H61</f>
        <v>15454</v>
      </c>
      <c r="I58" s="33">
        <f>I61</f>
        <v>0</v>
      </c>
      <c r="J58" s="33">
        <f>J61+J76+J79</f>
        <v>43335.199999999997</v>
      </c>
      <c r="K58" s="37" t="s">
        <v>40</v>
      </c>
    </row>
    <row r="59" spans="1:11" ht="23.25" customHeight="1">
      <c r="A59" s="86"/>
      <c r="B59" s="99"/>
      <c r="C59" s="98"/>
      <c r="D59" s="98"/>
      <c r="E59" s="33">
        <f>E62+E64+E66+E68+E70+E72+E74+E77</f>
        <v>15490.900000000001</v>
      </c>
      <c r="F59" s="33">
        <f t="shared" ref="F59:I59" si="14">F62+F64+F66+F68+F70+F72+F74+F77</f>
        <v>15708.3</v>
      </c>
      <c r="G59" s="33">
        <f>G62+G64+G66+G68+G70+G72+G74+G77</f>
        <v>21425.3</v>
      </c>
      <c r="H59" s="33">
        <f t="shared" si="14"/>
        <v>14619.5</v>
      </c>
      <c r="I59" s="33">
        <f t="shared" si="14"/>
        <v>23620</v>
      </c>
      <c r="J59" s="33">
        <f>J62+J64+J66+J68+J70+J72+J74+J77</f>
        <v>90864</v>
      </c>
      <c r="K59" s="37" t="s">
        <v>5</v>
      </c>
    </row>
    <row r="60" spans="1:11" ht="15.75">
      <c r="A60" s="86">
        <v>22</v>
      </c>
      <c r="B60" s="99" t="s">
        <v>17</v>
      </c>
      <c r="C60" s="98" t="s">
        <v>26</v>
      </c>
      <c r="D60" s="98" t="s">
        <v>6</v>
      </c>
      <c r="E60" s="38">
        <f>E61+E62</f>
        <v>7371</v>
      </c>
      <c r="F60" s="38">
        <f>F61+F62</f>
        <v>6729.3</v>
      </c>
      <c r="G60" s="38">
        <f t="shared" ref="G60:J60" si="15">G61+G62</f>
        <v>6910.9</v>
      </c>
      <c r="H60" s="45">
        <f t="shared" si="15"/>
        <v>16583</v>
      </c>
      <c r="I60" s="38">
        <f t="shared" si="15"/>
        <v>950</v>
      </c>
      <c r="J60" s="38">
        <f t="shared" si="15"/>
        <v>38544.199999999997</v>
      </c>
      <c r="K60" s="37" t="s">
        <v>4</v>
      </c>
    </row>
    <row r="61" spans="1:11" ht="15.75">
      <c r="A61" s="86"/>
      <c r="B61" s="99"/>
      <c r="C61" s="98"/>
      <c r="D61" s="98"/>
      <c r="E61" s="38">
        <v>6621</v>
      </c>
      <c r="F61" s="38">
        <v>6369.3</v>
      </c>
      <c r="G61" s="38">
        <v>6390.9</v>
      </c>
      <c r="H61" s="45">
        <v>15454</v>
      </c>
      <c r="I61" s="38"/>
      <c r="J61" s="38">
        <f t="shared" ref="J61:J74" si="16">E61+F61+G61+H61+I61</f>
        <v>34835.199999999997</v>
      </c>
      <c r="K61" s="37" t="s">
        <v>40</v>
      </c>
    </row>
    <row r="62" spans="1:11" ht="32.25" customHeight="1">
      <c r="A62" s="86"/>
      <c r="B62" s="99"/>
      <c r="C62" s="98"/>
      <c r="D62" s="98"/>
      <c r="E62" s="38">
        <v>750</v>
      </c>
      <c r="F62" s="38">
        <v>360</v>
      </c>
      <c r="G62" s="41">
        <v>520</v>
      </c>
      <c r="H62" s="45">
        <v>1129</v>
      </c>
      <c r="I62" s="38">
        <v>950</v>
      </c>
      <c r="J62" s="38">
        <f t="shared" si="16"/>
        <v>3709</v>
      </c>
      <c r="K62" s="37" t="s">
        <v>5</v>
      </c>
    </row>
    <row r="63" spans="1:11" ht="15.75" customHeight="1">
      <c r="A63" s="86">
        <v>23</v>
      </c>
      <c r="B63" s="99" t="s">
        <v>49</v>
      </c>
      <c r="C63" s="100">
        <v>2019</v>
      </c>
      <c r="D63" s="98" t="s">
        <v>6</v>
      </c>
      <c r="E63" s="38"/>
      <c r="F63" s="38"/>
      <c r="G63" s="38"/>
      <c r="H63" s="45"/>
      <c r="I63" s="38">
        <v>500</v>
      </c>
      <c r="J63" s="38">
        <f t="shared" si="16"/>
        <v>500</v>
      </c>
      <c r="K63" s="37" t="s">
        <v>4</v>
      </c>
    </row>
    <row r="64" spans="1:11" ht="98.25" customHeight="1">
      <c r="A64" s="86"/>
      <c r="B64" s="99"/>
      <c r="C64" s="101"/>
      <c r="D64" s="98"/>
      <c r="E64" s="38"/>
      <c r="F64" s="38"/>
      <c r="G64" s="38"/>
      <c r="H64" s="45"/>
      <c r="I64" s="38">
        <v>500</v>
      </c>
      <c r="J64" s="38">
        <f t="shared" si="16"/>
        <v>500</v>
      </c>
      <c r="K64" s="37" t="s">
        <v>5</v>
      </c>
    </row>
    <row r="65" spans="1:11" ht="15" customHeight="1">
      <c r="A65" s="86">
        <v>24</v>
      </c>
      <c r="B65" s="99" t="s">
        <v>50</v>
      </c>
      <c r="C65" s="98" t="s">
        <v>26</v>
      </c>
      <c r="D65" s="98" t="s">
        <v>6</v>
      </c>
      <c r="E65" s="38">
        <v>500</v>
      </c>
      <c r="F65" s="38">
        <v>668</v>
      </c>
      <c r="G65" s="38">
        <v>595.29999999999995</v>
      </c>
      <c r="H65" s="45">
        <v>1191</v>
      </c>
      <c r="I65" s="38">
        <v>1800</v>
      </c>
      <c r="J65" s="38">
        <f t="shared" si="16"/>
        <v>4754.3</v>
      </c>
      <c r="K65" s="37" t="s">
        <v>4</v>
      </c>
    </row>
    <row r="66" spans="1:11" ht="54" customHeight="1">
      <c r="A66" s="86"/>
      <c r="B66" s="99"/>
      <c r="C66" s="98"/>
      <c r="D66" s="98"/>
      <c r="E66" s="38">
        <v>500</v>
      </c>
      <c r="F66" s="38">
        <v>668</v>
      </c>
      <c r="G66" s="41">
        <v>595.29999999999995</v>
      </c>
      <c r="H66" s="45">
        <v>1191</v>
      </c>
      <c r="I66" s="38">
        <v>1800</v>
      </c>
      <c r="J66" s="38">
        <f t="shared" si="16"/>
        <v>4754.3</v>
      </c>
      <c r="K66" s="37" t="s">
        <v>5</v>
      </c>
    </row>
    <row r="67" spans="1:11" ht="15.75" customHeight="1">
      <c r="A67" s="86">
        <v>25</v>
      </c>
      <c r="B67" s="99" t="s">
        <v>51</v>
      </c>
      <c r="C67" s="98" t="s">
        <v>26</v>
      </c>
      <c r="D67" s="98" t="s">
        <v>6</v>
      </c>
      <c r="E67" s="38">
        <v>8000</v>
      </c>
      <c r="F67" s="38">
        <v>8440</v>
      </c>
      <c r="G67" s="38">
        <v>15400</v>
      </c>
      <c r="H67" s="45">
        <v>8339.5</v>
      </c>
      <c r="I67" s="38">
        <v>12000</v>
      </c>
      <c r="J67" s="38">
        <f t="shared" si="16"/>
        <v>52179.5</v>
      </c>
      <c r="K67" s="37" t="s">
        <v>4</v>
      </c>
    </row>
    <row r="68" spans="1:11" ht="34.5" customHeight="1">
      <c r="A68" s="86"/>
      <c r="B68" s="99"/>
      <c r="C68" s="98"/>
      <c r="D68" s="98"/>
      <c r="E68" s="38">
        <v>8000</v>
      </c>
      <c r="F68" s="38">
        <v>8440</v>
      </c>
      <c r="G68" s="41">
        <v>15400</v>
      </c>
      <c r="H68" s="45">
        <v>8339.5</v>
      </c>
      <c r="I68" s="38">
        <v>12000</v>
      </c>
      <c r="J68" s="38">
        <f t="shared" si="16"/>
        <v>52179.5</v>
      </c>
      <c r="K68" s="37" t="s">
        <v>5</v>
      </c>
    </row>
    <row r="69" spans="1:11" ht="15.75" customHeight="1">
      <c r="A69" s="86">
        <v>26</v>
      </c>
      <c r="B69" s="99" t="s">
        <v>52</v>
      </c>
      <c r="C69" s="98" t="s">
        <v>26</v>
      </c>
      <c r="D69" s="98" t="s">
        <v>6</v>
      </c>
      <c r="E69" s="38">
        <v>310</v>
      </c>
      <c r="F69" s="38">
        <v>360</v>
      </c>
      <c r="G69" s="38">
        <v>360</v>
      </c>
      <c r="H69" s="45">
        <v>380</v>
      </c>
      <c r="I69" s="38">
        <v>720</v>
      </c>
      <c r="J69" s="38">
        <f t="shared" si="16"/>
        <v>2130</v>
      </c>
      <c r="K69" s="37" t="s">
        <v>4</v>
      </c>
    </row>
    <row r="70" spans="1:11" ht="46.5" customHeight="1">
      <c r="A70" s="86"/>
      <c r="B70" s="99"/>
      <c r="C70" s="98"/>
      <c r="D70" s="98"/>
      <c r="E70" s="38">
        <v>310</v>
      </c>
      <c r="F70" s="38">
        <v>360</v>
      </c>
      <c r="G70" s="38">
        <v>360</v>
      </c>
      <c r="H70" s="45">
        <v>380</v>
      </c>
      <c r="I70" s="38">
        <v>720</v>
      </c>
      <c r="J70" s="38">
        <f t="shared" si="16"/>
        <v>2130</v>
      </c>
      <c r="K70" s="37" t="s">
        <v>5</v>
      </c>
    </row>
    <row r="71" spans="1:11" ht="15.75" customHeight="1">
      <c r="A71" s="86">
        <v>27</v>
      </c>
      <c r="B71" s="99" t="s">
        <v>53</v>
      </c>
      <c r="C71" s="98" t="s">
        <v>26</v>
      </c>
      <c r="D71" s="98" t="s">
        <v>6</v>
      </c>
      <c r="E71" s="38">
        <v>4983.2</v>
      </c>
      <c r="F71" s="38">
        <v>5080.3</v>
      </c>
      <c r="G71" s="38">
        <v>3800</v>
      </c>
      <c r="H71" s="45">
        <v>2630</v>
      </c>
      <c r="I71" s="38">
        <v>6500</v>
      </c>
      <c r="J71" s="38">
        <f t="shared" si="16"/>
        <v>22993.5</v>
      </c>
      <c r="K71" s="37" t="s">
        <v>4</v>
      </c>
    </row>
    <row r="72" spans="1:11" ht="34.5" customHeight="1">
      <c r="A72" s="86"/>
      <c r="B72" s="99"/>
      <c r="C72" s="98"/>
      <c r="D72" s="98"/>
      <c r="E72" s="38">
        <v>4983.2</v>
      </c>
      <c r="F72" s="38">
        <v>5080.3</v>
      </c>
      <c r="G72" s="38">
        <v>3800</v>
      </c>
      <c r="H72" s="45">
        <v>2630</v>
      </c>
      <c r="I72" s="38">
        <v>6500</v>
      </c>
      <c r="J72" s="38">
        <f t="shared" si="16"/>
        <v>22993.5</v>
      </c>
      <c r="K72" s="37" t="s">
        <v>5</v>
      </c>
    </row>
    <row r="73" spans="1:11" ht="15.75" customHeight="1">
      <c r="A73" s="86">
        <v>28</v>
      </c>
      <c r="B73" s="99" t="s">
        <v>54</v>
      </c>
      <c r="C73" s="98" t="s">
        <v>26</v>
      </c>
      <c r="D73" s="98" t="s">
        <v>6</v>
      </c>
      <c r="E73" s="38">
        <v>900</v>
      </c>
      <c r="F73" s="38">
        <v>800</v>
      </c>
      <c r="G73" s="38">
        <v>750</v>
      </c>
      <c r="H73" s="45">
        <v>950</v>
      </c>
      <c r="I73" s="38">
        <v>1150</v>
      </c>
      <c r="J73" s="38">
        <f t="shared" si="16"/>
        <v>4550</v>
      </c>
      <c r="K73" s="37" t="s">
        <v>4</v>
      </c>
    </row>
    <row r="74" spans="1:11" ht="49.5" customHeight="1">
      <c r="A74" s="86"/>
      <c r="B74" s="99"/>
      <c r="C74" s="98"/>
      <c r="D74" s="98"/>
      <c r="E74" s="38">
        <v>900</v>
      </c>
      <c r="F74" s="38">
        <v>800</v>
      </c>
      <c r="G74" s="38">
        <v>750</v>
      </c>
      <c r="H74" s="45">
        <v>950</v>
      </c>
      <c r="I74" s="38">
        <v>1150</v>
      </c>
      <c r="J74" s="38">
        <f t="shared" si="16"/>
        <v>4550</v>
      </c>
      <c r="K74" s="37" t="s">
        <v>5</v>
      </c>
    </row>
    <row r="75" spans="1:11" ht="15.75">
      <c r="A75" s="102">
        <v>29</v>
      </c>
      <c r="B75" s="99" t="s">
        <v>48</v>
      </c>
      <c r="C75" s="100">
        <v>2015</v>
      </c>
      <c r="D75" s="100" t="s">
        <v>45</v>
      </c>
      <c r="E75" s="38">
        <v>1047.7</v>
      </c>
      <c r="F75" s="38"/>
      <c r="G75" s="38"/>
      <c r="H75" s="45"/>
      <c r="I75" s="38"/>
      <c r="J75" s="41">
        <f t="shared" ref="J75:J79" si="17">E75+F75+G75+H75+I75</f>
        <v>1047.7</v>
      </c>
      <c r="K75" s="37" t="s">
        <v>4</v>
      </c>
    </row>
    <row r="76" spans="1:11" ht="15.75">
      <c r="A76" s="107"/>
      <c r="B76" s="99"/>
      <c r="C76" s="108"/>
      <c r="D76" s="108"/>
      <c r="E76" s="38">
        <v>1000</v>
      </c>
      <c r="F76" s="38"/>
      <c r="G76" s="38"/>
      <c r="H76" s="45"/>
      <c r="I76" s="38"/>
      <c r="J76" s="38">
        <f t="shared" si="17"/>
        <v>1000</v>
      </c>
      <c r="K76" s="37" t="s">
        <v>40</v>
      </c>
    </row>
    <row r="77" spans="1:11" ht="22.5" customHeight="1">
      <c r="A77" s="103"/>
      <c r="B77" s="99"/>
      <c r="C77" s="101"/>
      <c r="D77" s="101"/>
      <c r="E77" s="38">
        <v>47.7</v>
      </c>
      <c r="F77" s="38"/>
      <c r="G77" s="38"/>
      <c r="H77" s="45"/>
      <c r="I77" s="38"/>
      <c r="J77" s="38">
        <f>E77+F77+G77+H77+I77</f>
        <v>47.7</v>
      </c>
      <c r="K77" s="37" t="s">
        <v>5</v>
      </c>
    </row>
    <row r="78" spans="1:11" ht="22.5" customHeight="1">
      <c r="A78" s="102">
        <v>30</v>
      </c>
      <c r="B78" s="100" t="s">
        <v>69</v>
      </c>
      <c r="C78" s="100">
        <v>2017</v>
      </c>
      <c r="D78" s="98" t="s">
        <v>6</v>
      </c>
      <c r="E78" s="38"/>
      <c r="F78" s="38"/>
      <c r="G78" s="38">
        <v>7500</v>
      </c>
      <c r="H78" s="45"/>
      <c r="I78" s="38"/>
      <c r="J78" s="41">
        <f t="shared" si="17"/>
        <v>7500</v>
      </c>
      <c r="K78" s="37" t="s">
        <v>4</v>
      </c>
    </row>
    <row r="79" spans="1:11" ht="33" customHeight="1">
      <c r="A79" s="103"/>
      <c r="B79" s="101"/>
      <c r="C79" s="101"/>
      <c r="D79" s="98"/>
      <c r="E79" s="38"/>
      <c r="F79" s="38"/>
      <c r="G79" s="41">
        <v>7500</v>
      </c>
      <c r="H79" s="45"/>
      <c r="I79" s="38"/>
      <c r="J79" s="38">
        <f t="shared" si="17"/>
        <v>7500</v>
      </c>
      <c r="K79" s="37" t="s">
        <v>40</v>
      </c>
    </row>
    <row r="80" spans="1:11" ht="15.75">
      <c r="A80" s="86">
        <v>31</v>
      </c>
      <c r="B80" s="99" t="s">
        <v>18</v>
      </c>
      <c r="C80" s="98"/>
      <c r="D80" s="98"/>
      <c r="E80" s="33">
        <f>E84+E82</f>
        <v>15.7</v>
      </c>
      <c r="F80" s="33">
        <f t="shared" ref="F80:J81" si="18">F84+F82</f>
        <v>20</v>
      </c>
      <c r="G80" s="33">
        <f t="shared" si="18"/>
        <v>20</v>
      </c>
      <c r="H80" s="33">
        <f t="shared" si="18"/>
        <v>20</v>
      </c>
      <c r="I80" s="33">
        <f t="shared" si="18"/>
        <v>105</v>
      </c>
      <c r="J80" s="33">
        <f>J84+J82</f>
        <v>180.7</v>
      </c>
      <c r="K80" s="37" t="s">
        <v>4</v>
      </c>
    </row>
    <row r="81" spans="1:11" ht="78.75" customHeight="1">
      <c r="A81" s="86"/>
      <c r="B81" s="99"/>
      <c r="C81" s="98"/>
      <c r="D81" s="98"/>
      <c r="E81" s="33">
        <f>E85+E83</f>
        <v>15.7</v>
      </c>
      <c r="F81" s="33">
        <f t="shared" si="18"/>
        <v>20</v>
      </c>
      <c r="G81" s="33">
        <f t="shared" si="18"/>
        <v>20</v>
      </c>
      <c r="H81" s="33">
        <f t="shared" si="18"/>
        <v>20</v>
      </c>
      <c r="I81" s="33">
        <f t="shared" si="18"/>
        <v>105</v>
      </c>
      <c r="J81" s="33">
        <f t="shared" si="18"/>
        <v>180.7</v>
      </c>
      <c r="K81" s="37" t="s">
        <v>5</v>
      </c>
    </row>
    <row r="82" spans="1:11" ht="15.75" customHeight="1">
      <c r="A82" s="86">
        <v>32</v>
      </c>
      <c r="B82" s="99" t="s">
        <v>27</v>
      </c>
      <c r="C82" s="98" t="s">
        <v>26</v>
      </c>
      <c r="D82" s="98" t="s">
        <v>7</v>
      </c>
      <c r="E82" s="38">
        <v>15.7</v>
      </c>
      <c r="F82" s="38">
        <v>20</v>
      </c>
      <c r="G82" s="38">
        <v>20</v>
      </c>
      <c r="H82" s="45">
        <v>20</v>
      </c>
      <c r="I82" s="38">
        <v>45</v>
      </c>
      <c r="J82" s="38">
        <f>E82+F82+G82+H82+I82</f>
        <v>120.7</v>
      </c>
      <c r="K82" s="37" t="s">
        <v>4</v>
      </c>
    </row>
    <row r="83" spans="1:11" ht="33.75" customHeight="1">
      <c r="A83" s="86"/>
      <c r="B83" s="99"/>
      <c r="C83" s="98"/>
      <c r="D83" s="98"/>
      <c r="E83" s="38">
        <v>15.7</v>
      </c>
      <c r="F83" s="38">
        <v>20</v>
      </c>
      <c r="G83" s="38">
        <v>20</v>
      </c>
      <c r="H83" s="45">
        <v>20</v>
      </c>
      <c r="I83" s="38">
        <v>45</v>
      </c>
      <c r="J83" s="38">
        <f>E83+F83+G83+H83+I83</f>
        <v>120.7</v>
      </c>
      <c r="K83" s="37" t="s">
        <v>5</v>
      </c>
    </row>
    <row r="84" spans="1:11" ht="15" customHeight="1">
      <c r="A84" s="86">
        <v>33</v>
      </c>
      <c r="B84" s="99" t="s">
        <v>19</v>
      </c>
      <c r="C84" s="98" t="s">
        <v>61</v>
      </c>
      <c r="D84" s="100" t="s">
        <v>7</v>
      </c>
      <c r="E84" s="38"/>
      <c r="F84" s="38"/>
      <c r="G84" s="38"/>
      <c r="H84" s="45">
        <v>0</v>
      </c>
      <c r="I84" s="38">
        <v>60</v>
      </c>
      <c r="J84" s="38">
        <f>E84+F84+G84+H84+I84</f>
        <v>60</v>
      </c>
      <c r="K84" s="37" t="s">
        <v>4</v>
      </c>
    </row>
    <row r="85" spans="1:11" ht="48.75" customHeight="1">
      <c r="A85" s="86"/>
      <c r="B85" s="99"/>
      <c r="C85" s="98"/>
      <c r="D85" s="101"/>
      <c r="E85" s="38"/>
      <c r="F85" s="38"/>
      <c r="G85" s="38"/>
      <c r="H85" s="45">
        <v>0</v>
      </c>
      <c r="I85" s="38">
        <v>60</v>
      </c>
      <c r="J85" s="38">
        <f>E85+F85+G85+H85+I85</f>
        <v>60</v>
      </c>
      <c r="K85" s="37" t="s">
        <v>5</v>
      </c>
    </row>
    <row r="86" spans="1:11" ht="15.75">
      <c r="A86" s="86">
        <v>34</v>
      </c>
      <c r="B86" s="99" t="s">
        <v>20</v>
      </c>
      <c r="C86" s="98"/>
      <c r="D86" s="98"/>
      <c r="E86" s="38">
        <f>E88+E90</f>
        <v>163.30000000000001</v>
      </c>
      <c r="F86" s="38">
        <f t="shared" ref="F86:I87" si="19">F88+F90</f>
        <v>340.7</v>
      </c>
      <c r="G86" s="38">
        <f t="shared" si="19"/>
        <v>343.1</v>
      </c>
      <c r="H86" s="45">
        <f t="shared" si="19"/>
        <v>350</v>
      </c>
      <c r="I86" s="38">
        <f t="shared" si="19"/>
        <v>465</v>
      </c>
      <c r="J86" s="38">
        <f>J88+J90</f>
        <v>1662.1000000000001</v>
      </c>
      <c r="K86" s="37" t="s">
        <v>4</v>
      </c>
    </row>
    <row r="87" spans="1:11" ht="82.5" customHeight="1">
      <c r="A87" s="86"/>
      <c r="B87" s="99"/>
      <c r="C87" s="98"/>
      <c r="D87" s="98"/>
      <c r="E87" s="38">
        <f>E89+E91</f>
        <v>163.30000000000001</v>
      </c>
      <c r="F87" s="38">
        <f t="shared" si="19"/>
        <v>340.7</v>
      </c>
      <c r="G87" s="38">
        <f t="shared" si="19"/>
        <v>343.1</v>
      </c>
      <c r="H87" s="45">
        <f t="shared" si="19"/>
        <v>350</v>
      </c>
      <c r="I87" s="38">
        <f t="shared" si="19"/>
        <v>465</v>
      </c>
      <c r="J87" s="38">
        <f>J89+J91</f>
        <v>1662.1000000000001</v>
      </c>
      <c r="K87" s="37" t="s">
        <v>5</v>
      </c>
    </row>
    <row r="88" spans="1:11" ht="15.75" customHeight="1">
      <c r="A88" s="86">
        <v>35</v>
      </c>
      <c r="B88" s="99" t="s">
        <v>43</v>
      </c>
      <c r="C88" s="98" t="s">
        <v>26</v>
      </c>
      <c r="D88" s="98" t="s">
        <v>6</v>
      </c>
      <c r="E88" s="38">
        <v>120</v>
      </c>
      <c r="F88" s="38">
        <v>289.7</v>
      </c>
      <c r="G88" s="38">
        <v>300</v>
      </c>
      <c r="H88" s="45">
        <v>300</v>
      </c>
      <c r="I88" s="38">
        <v>400</v>
      </c>
      <c r="J88" s="38">
        <f>E88+F88+G88+H88+I88</f>
        <v>1409.7</v>
      </c>
      <c r="K88" s="37" t="s">
        <v>4</v>
      </c>
    </row>
    <row r="89" spans="1:11" ht="82.5" customHeight="1">
      <c r="A89" s="86"/>
      <c r="B89" s="99"/>
      <c r="C89" s="98"/>
      <c r="D89" s="98"/>
      <c r="E89" s="38">
        <v>120</v>
      </c>
      <c r="F89" s="38">
        <v>289.7</v>
      </c>
      <c r="G89" s="38">
        <v>300</v>
      </c>
      <c r="H89" s="45">
        <v>300</v>
      </c>
      <c r="I89" s="38">
        <v>400</v>
      </c>
      <c r="J89" s="38">
        <f>E89+F89+G89+H89+I89</f>
        <v>1409.7</v>
      </c>
      <c r="K89" s="37" t="s">
        <v>5</v>
      </c>
    </row>
    <row r="90" spans="1:11" ht="15.75">
      <c r="A90" s="86">
        <v>36</v>
      </c>
      <c r="B90" s="99" t="s">
        <v>55</v>
      </c>
      <c r="C90" s="98" t="s">
        <v>26</v>
      </c>
      <c r="D90" s="98" t="s">
        <v>6</v>
      </c>
      <c r="E90" s="38">
        <v>43.3</v>
      </c>
      <c r="F90" s="38">
        <v>51</v>
      </c>
      <c r="G90" s="38">
        <v>43.1</v>
      </c>
      <c r="H90" s="45">
        <v>50</v>
      </c>
      <c r="I90" s="38">
        <v>65</v>
      </c>
      <c r="J90" s="38">
        <f>E90+F90+G90+H90+I90</f>
        <v>252.4</v>
      </c>
      <c r="K90" s="37" t="s">
        <v>4</v>
      </c>
    </row>
    <row r="91" spans="1:11" ht="63" customHeight="1">
      <c r="A91" s="86"/>
      <c r="B91" s="99"/>
      <c r="C91" s="98"/>
      <c r="D91" s="98"/>
      <c r="E91" s="38">
        <v>43.3</v>
      </c>
      <c r="F91" s="38">
        <v>51</v>
      </c>
      <c r="G91" s="41">
        <v>43.1</v>
      </c>
      <c r="H91" s="45">
        <v>50</v>
      </c>
      <c r="I91" s="38">
        <v>65</v>
      </c>
      <c r="J91" s="38">
        <f>E91+F91+G91+H91+I91</f>
        <v>252.4</v>
      </c>
      <c r="K91" s="37" t="s">
        <v>5</v>
      </c>
    </row>
    <row r="92" spans="1:11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</row>
    <row r="93" spans="1:11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</row>
    <row r="94" spans="1:11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</row>
    <row r="95" spans="1:11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</row>
    <row r="96" spans="1:11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</row>
    <row r="98" spans="2:10" ht="15.75" customHeight="1">
      <c r="B98" s="4"/>
      <c r="C98" s="4"/>
      <c r="D98" s="84" t="s">
        <v>29</v>
      </c>
      <c r="E98" s="85" t="s">
        <v>0</v>
      </c>
      <c r="F98" s="85"/>
      <c r="G98" s="85"/>
      <c r="H98" s="85"/>
      <c r="I98" s="85"/>
      <c r="J98" s="85"/>
    </row>
    <row r="99" spans="2:10" ht="15.75" customHeight="1">
      <c r="B99" s="4"/>
      <c r="C99" s="4"/>
      <c r="D99" s="84"/>
      <c r="E99" s="40" t="s">
        <v>2</v>
      </c>
      <c r="F99" s="40" t="s">
        <v>21</v>
      </c>
      <c r="G99" s="40" t="s">
        <v>22</v>
      </c>
      <c r="H99" s="40" t="s">
        <v>23</v>
      </c>
      <c r="I99" s="40" t="s">
        <v>24</v>
      </c>
      <c r="J99" s="40" t="s">
        <v>30</v>
      </c>
    </row>
    <row r="100" spans="2:10" ht="15.75" customHeight="1">
      <c r="B100" s="4"/>
      <c r="C100" s="4"/>
      <c r="D100" s="39" t="s">
        <v>31</v>
      </c>
      <c r="E100" s="40">
        <f t="shared" ref="E100:J100" si="20">E6+E54</f>
        <v>24733.100000000002</v>
      </c>
      <c r="F100" s="40">
        <f t="shared" si="20"/>
        <v>24993</v>
      </c>
      <c r="G100" s="40">
        <f t="shared" si="20"/>
        <v>43324.899999999994</v>
      </c>
      <c r="H100" s="40">
        <f t="shared" si="20"/>
        <v>47141.4</v>
      </c>
      <c r="I100" s="40">
        <f t="shared" si="20"/>
        <v>31821.4</v>
      </c>
      <c r="J100" s="40">
        <f t="shared" si="20"/>
        <v>172013.80000000005</v>
      </c>
    </row>
    <row r="101" spans="2:10" ht="15.75" customHeight="1">
      <c r="B101" s="4"/>
      <c r="C101" s="4"/>
      <c r="D101" s="39" t="s">
        <v>66</v>
      </c>
      <c r="E101" s="40">
        <f t="shared" ref="E101:F101" si="21">E7</f>
        <v>0</v>
      </c>
      <c r="F101" s="40">
        <f t="shared" si="21"/>
        <v>0</v>
      </c>
      <c r="G101" s="40">
        <f>G7</f>
        <v>537.70000000000005</v>
      </c>
      <c r="H101" s="40">
        <f t="shared" ref="H101:I101" si="22">H7</f>
        <v>516.79999999999995</v>
      </c>
      <c r="I101" s="40">
        <f t="shared" si="22"/>
        <v>0</v>
      </c>
      <c r="J101" s="40">
        <f>J7</f>
        <v>1054.5</v>
      </c>
    </row>
    <row r="102" spans="2:10" ht="15.75" customHeight="1">
      <c r="B102" s="4"/>
      <c r="C102" s="4"/>
      <c r="D102" s="39" t="s">
        <v>41</v>
      </c>
      <c r="E102" s="40">
        <f t="shared" ref="E102:J103" si="23">E8+E55</f>
        <v>7793.2</v>
      </c>
      <c r="F102" s="40">
        <f t="shared" si="23"/>
        <v>6638</v>
      </c>
      <c r="G102" s="40">
        <f t="shared" si="23"/>
        <v>14749.1</v>
      </c>
      <c r="H102" s="40">
        <f t="shared" si="23"/>
        <v>24888.9</v>
      </c>
      <c r="I102" s="40">
        <f t="shared" si="23"/>
        <v>96</v>
      </c>
      <c r="J102" s="40">
        <f t="shared" si="23"/>
        <v>54165.2</v>
      </c>
    </row>
    <row r="103" spans="2:10" ht="15.75" customHeight="1">
      <c r="B103" s="4"/>
      <c r="C103" s="4"/>
      <c r="D103" s="39" t="s">
        <v>32</v>
      </c>
      <c r="E103" s="40">
        <f t="shared" si="23"/>
        <v>16939.900000000001</v>
      </c>
      <c r="F103" s="40">
        <f t="shared" si="23"/>
        <v>18355</v>
      </c>
      <c r="G103" s="40">
        <f t="shared" si="23"/>
        <v>28038.1</v>
      </c>
      <c r="H103" s="40">
        <f t="shared" si="23"/>
        <v>21735.7</v>
      </c>
      <c r="I103" s="40">
        <f t="shared" si="23"/>
        <v>31725.4</v>
      </c>
      <c r="J103" s="40">
        <f t="shared" si="23"/>
        <v>116794.1</v>
      </c>
    </row>
    <row r="104" spans="2:10" ht="15.75" customHeight="1">
      <c r="B104" s="4"/>
      <c r="C104" s="4"/>
      <c r="D104" s="39" t="s">
        <v>33</v>
      </c>
      <c r="E104" s="40"/>
      <c r="F104" s="40"/>
      <c r="G104" s="40"/>
      <c r="H104" s="40"/>
      <c r="I104" s="40"/>
      <c r="J104" s="40"/>
    </row>
    <row r="105" spans="2:10" ht="15.75" customHeight="1">
      <c r="B105" s="4"/>
      <c r="C105" s="4"/>
      <c r="D105" s="39" t="s">
        <v>32</v>
      </c>
      <c r="E105" s="40"/>
      <c r="F105" s="40"/>
      <c r="G105" s="40"/>
      <c r="H105" s="40"/>
      <c r="I105" s="40"/>
      <c r="J105" s="40"/>
    </row>
    <row r="106" spans="2:10" ht="15.75" customHeight="1">
      <c r="B106" s="4"/>
      <c r="C106" s="4"/>
      <c r="D106" s="39" t="s">
        <v>34</v>
      </c>
      <c r="E106" s="40"/>
      <c r="F106" s="40"/>
      <c r="G106" s="40"/>
      <c r="H106" s="40"/>
      <c r="I106" s="40"/>
      <c r="J106" s="40"/>
    </row>
    <row r="107" spans="2:10" ht="15.75" customHeight="1">
      <c r="B107" s="4"/>
      <c r="C107" s="4"/>
      <c r="D107" s="39" t="s">
        <v>32</v>
      </c>
      <c r="E107" s="40"/>
      <c r="F107" s="40"/>
      <c r="G107" s="40"/>
      <c r="H107" s="40"/>
      <c r="I107" s="40"/>
      <c r="J107" s="40"/>
    </row>
    <row r="108" spans="2:10" ht="15.75" customHeight="1">
      <c r="B108" s="4"/>
      <c r="C108" s="4"/>
      <c r="D108" s="39" t="s">
        <v>35</v>
      </c>
      <c r="E108" s="40">
        <f t="shared" ref="E108:J111" si="24">E100</f>
        <v>24733.100000000002</v>
      </c>
      <c r="F108" s="40">
        <f t="shared" si="24"/>
        <v>24993</v>
      </c>
      <c r="G108" s="40">
        <f t="shared" si="24"/>
        <v>43324.899999999994</v>
      </c>
      <c r="H108" s="40">
        <f t="shared" si="24"/>
        <v>47141.4</v>
      </c>
      <c r="I108" s="40">
        <f t="shared" si="24"/>
        <v>31821.4</v>
      </c>
      <c r="J108" s="40">
        <f t="shared" si="24"/>
        <v>172013.80000000005</v>
      </c>
    </row>
    <row r="109" spans="2:10" ht="15.75" customHeight="1">
      <c r="B109" s="4"/>
      <c r="C109" s="4"/>
      <c r="D109" s="39" t="s">
        <v>66</v>
      </c>
      <c r="E109" s="40">
        <f t="shared" si="24"/>
        <v>0</v>
      </c>
      <c r="F109" s="40">
        <f t="shared" si="24"/>
        <v>0</v>
      </c>
      <c r="G109" s="40">
        <f t="shared" si="24"/>
        <v>537.70000000000005</v>
      </c>
      <c r="H109" s="40">
        <f t="shared" si="24"/>
        <v>516.79999999999995</v>
      </c>
      <c r="I109" s="40">
        <f t="shared" si="24"/>
        <v>0</v>
      </c>
      <c r="J109" s="40">
        <f t="shared" si="24"/>
        <v>1054.5</v>
      </c>
    </row>
    <row r="110" spans="2:10" ht="15.75" customHeight="1">
      <c r="B110" s="4"/>
      <c r="C110" s="4"/>
      <c r="D110" s="39" t="s">
        <v>41</v>
      </c>
      <c r="E110" s="40">
        <f>E102</f>
        <v>7793.2</v>
      </c>
      <c r="F110" s="40">
        <f t="shared" si="24"/>
        <v>6638</v>
      </c>
      <c r="G110" s="40">
        <f t="shared" si="24"/>
        <v>14749.1</v>
      </c>
      <c r="H110" s="40">
        <f t="shared" si="24"/>
        <v>24888.9</v>
      </c>
      <c r="I110" s="40">
        <f t="shared" si="24"/>
        <v>96</v>
      </c>
      <c r="J110" s="40">
        <f>J102</f>
        <v>54165.2</v>
      </c>
    </row>
    <row r="111" spans="2:10" ht="15.75" customHeight="1">
      <c r="B111" s="4"/>
      <c r="C111" s="4"/>
      <c r="D111" s="39" t="s">
        <v>32</v>
      </c>
      <c r="E111" s="40">
        <f>E103</f>
        <v>16939.900000000001</v>
      </c>
      <c r="F111" s="40">
        <f t="shared" si="24"/>
        <v>18355</v>
      </c>
      <c r="G111" s="40">
        <f t="shared" si="24"/>
        <v>28038.1</v>
      </c>
      <c r="H111" s="40">
        <f t="shared" si="24"/>
        <v>21735.7</v>
      </c>
      <c r="I111" s="40">
        <f t="shared" si="24"/>
        <v>31725.4</v>
      </c>
      <c r="J111" s="40">
        <f t="shared" si="24"/>
        <v>116794.1</v>
      </c>
    </row>
  </sheetData>
  <mergeCells count="154">
    <mergeCell ref="A45:A46"/>
    <mergeCell ref="B45:B46"/>
    <mergeCell ref="C45:C46"/>
    <mergeCell ref="D45:D46"/>
    <mergeCell ref="A82:A83"/>
    <mergeCell ref="B82:B83"/>
    <mergeCell ref="C82:C83"/>
    <mergeCell ref="D82:D83"/>
    <mergeCell ref="A75:A77"/>
    <mergeCell ref="B75:B77"/>
    <mergeCell ref="C75:C77"/>
    <mergeCell ref="D75:D77"/>
    <mergeCell ref="A80:A81"/>
    <mergeCell ref="B80:B81"/>
    <mergeCell ref="C80:C81"/>
    <mergeCell ref="D80:D81"/>
    <mergeCell ref="A78:A79"/>
    <mergeCell ref="B78:B79"/>
    <mergeCell ref="C78:C79"/>
    <mergeCell ref="D78:D79"/>
    <mergeCell ref="A71:A72"/>
    <mergeCell ref="B71:B72"/>
    <mergeCell ref="C71:C72"/>
    <mergeCell ref="D71:D72"/>
    <mergeCell ref="A84:A85"/>
    <mergeCell ref="B84:B85"/>
    <mergeCell ref="C84:C85"/>
    <mergeCell ref="D84:D85"/>
    <mergeCell ref="A90:A91"/>
    <mergeCell ref="B90:B91"/>
    <mergeCell ref="C90:C91"/>
    <mergeCell ref="D90:D91"/>
    <mergeCell ref="D98:D99"/>
    <mergeCell ref="E98:J98"/>
    <mergeCell ref="A86:A87"/>
    <mergeCell ref="B86:B87"/>
    <mergeCell ref="C86:C87"/>
    <mergeCell ref="D86:D87"/>
    <mergeCell ref="A88:A89"/>
    <mergeCell ref="B88:B89"/>
    <mergeCell ref="C88:C89"/>
    <mergeCell ref="D88:D89"/>
    <mergeCell ref="A73:A74"/>
    <mergeCell ref="B73:B74"/>
    <mergeCell ref="C73:C74"/>
    <mergeCell ref="D73:D74"/>
    <mergeCell ref="A67:A68"/>
    <mergeCell ref="B67:B68"/>
    <mergeCell ref="C67:C68"/>
    <mergeCell ref="D67:D68"/>
    <mergeCell ref="A69:A70"/>
    <mergeCell ref="B69:B70"/>
    <mergeCell ref="C69:C70"/>
    <mergeCell ref="D69:D70"/>
    <mergeCell ref="A63:A64"/>
    <mergeCell ref="B63:B64"/>
    <mergeCell ref="C63:C64"/>
    <mergeCell ref="D63:D64"/>
    <mergeCell ref="A65:A66"/>
    <mergeCell ref="B65:B66"/>
    <mergeCell ref="C65:C66"/>
    <mergeCell ref="D65:D66"/>
    <mergeCell ref="A57:A59"/>
    <mergeCell ref="B57:B59"/>
    <mergeCell ref="C57:C59"/>
    <mergeCell ref="D57:D59"/>
    <mergeCell ref="A60:A62"/>
    <mergeCell ref="B60:B62"/>
    <mergeCell ref="C60:C62"/>
    <mergeCell ref="D60:D62"/>
    <mergeCell ref="A51:A52"/>
    <mergeCell ref="B51:B52"/>
    <mergeCell ref="C51:C52"/>
    <mergeCell ref="D51:D52"/>
    <mergeCell ref="A53:K53"/>
    <mergeCell ref="A54:A56"/>
    <mergeCell ref="B54:B56"/>
    <mergeCell ref="C54:C56"/>
    <mergeCell ref="D54:D56"/>
    <mergeCell ref="A39:A40"/>
    <mergeCell ref="B39:B40"/>
    <mergeCell ref="C39:C40"/>
    <mergeCell ref="D39:D40"/>
    <mergeCell ref="A41:A44"/>
    <mergeCell ref="B41:B44"/>
    <mergeCell ref="C41:C44"/>
    <mergeCell ref="D41:D44"/>
    <mergeCell ref="A35:A36"/>
    <mergeCell ref="B35:B36"/>
    <mergeCell ref="C35:C36"/>
    <mergeCell ref="D35:D36"/>
    <mergeCell ref="A37:A38"/>
    <mergeCell ref="B37:B38"/>
    <mergeCell ref="C37:C38"/>
    <mergeCell ref="D37:D38"/>
    <mergeCell ref="A31:A32"/>
    <mergeCell ref="B31:B32"/>
    <mergeCell ref="C31:C32"/>
    <mergeCell ref="D31:D32"/>
    <mergeCell ref="A33:A34"/>
    <mergeCell ref="B33:B34"/>
    <mergeCell ref="C33:C34"/>
    <mergeCell ref="D33:D34"/>
    <mergeCell ref="A27:A28"/>
    <mergeCell ref="B27:B28"/>
    <mergeCell ref="C27:C28"/>
    <mergeCell ref="D27:D28"/>
    <mergeCell ref="A29:A30"/>
    <mergeCell ref="B29:B30"/>
    <mergeCell ref="C29:C30"/>
    <mergeCell ref="D29:D30"/>
    <mergeCell ref="B10:B13"/>
    <mergeCell ref="C10:C13"/>
    <mergeCell ref="D10:D13"/>
    <mergeCell ref="A23:A24"/>
    <mergeCell ref="B23:B24"/>
    <mergeCell ref="C23:C24"/>
    <mergeCell ref="D23:D24"/>
    <mergeCell ref="A25:A26"/>
    <mergeCell ref="B25:B26"/>
    <mergeCell ref="C25:C26"/>
    <mergeCell ref="D25:D26"/>
    <mergeCell ref="A19:A20"/>
    <mergeCell ref="B19:B20"/>
    <mergeCell ref="C19:C20"/>
    <mergeCell ref="D19:D20"/>
    <mergeCell ref="A21:A22"/>
    <mergeCell ref="B21:B22"/>
    <mergeCell ref="C21:C22"/>
    <mergeCell ref="D21:D22"/>
    <mergeCell ref="A47:A50"/>
    <mergeCell ref="B47:B50"/>
    <mergeCell ref="C47:C50"/>
    <mergeCell ref="A1:K1"/>
    <mergeCell ref="A2:K2"/>
    <mergeCell ref="A3:A4"/>
    <mergeCell ref="B3:B4"/>
    <mergeCell ref="C3:C4"/>
    <mergeCell ref="D3:D4"/>
    <mergeCell ref="E3:J3"/>
    <mergeCell ref="K3:K4"/>
    <mergeCell ref="A14:A16"/>
    <mergeCell ref="B14:B16"/>
    <mergeCell ref="C14:C16"/>
    <mergeCell ref="D14:D16"/>
    <mergeCell ref="A17:A18"/>
    <mergeCell ref="B17:B18"/>
    <mergeCell ref="C17:C18"/>
    <mergeCell ref="D17:D18"/>
    <mergeCell ref="A6:A9"/>
    <mergeCell ref="B6:B9"/>
    <mergeCell ref="C6:C9"/>
    <mergeCell ref="D6:D9"/>
    <mergeCell ref="A10:A13"/>
  </mergeCells>
  <pageMargins left="0.39370078740157483" right="0.39370078740157483" top="0.78740157480314965" bottom="0.39370078740157483" header="0.31496062992125984" footer="0.31496062992125984"/>
  <pageSetup paperSize="9" scale="90" orientation="landscape" horizont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04"/>
  <sheetViews>
    <sheetView view="pageBreakPreview" topLeftCell="A34" zoomScaleSheetLayoutView="100" workbookViewId="0">
      <selection activeCell="D53" sqref="D53:D55"/>
    </sheetView>
  </sheetViews>
  <sheetFormatPr defaultRowHeight="15"/>
  <cols>
    <col min="1" max="1" width="3.85546875" customWidth="1"/>
    <col min="2" max="2" width="29.28515625" customWidth="1"/>
    <col min="4" max="4" width="35.85546875" customWidth="1"/>
    <col min="10" max="10" width="9.85546875" customWidth="1"/>
    <col min="11" max="11" width="20.28515625" customWidth="1"/>
  </cols>
  <sheetData>
    <row r="1" spans="1:11" ht="19.5" customHeight="1">
      <c r="A1" s="89" t="s">
        <v>42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31.5" customHeight="1">
      <c r="A2" s="90" t="s">
        <v>28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ht="48" customHeight="1">
      <c r="A3" s="83" t="s">
        <v>8</v>
      </c>
      <c r="B3" s="83" t="s">
        <v>9</v>
      </c>
      <c r="C3" s="83" t="s">
        <v>10</v>
      </c>
      <c r="D3" s="83" t="s">
        <v>11</v>
      </c>
      <c r="E3" s="83" t="s">
        <v>0</v>
      </c>
      <c r="F3" s="83"/>
      <c r="G3" s="83"/>
      <c r="H3" s="83"/>
      <c r="I3" s="83"/>
      <c r="J3" s="83"/>
      <c r="K3" s="83" t="s">
        <v>1</v>
      </c>
    </row>
    <row r="4" spans="1:11" ht="15.75">
      <c r="A4" s="83"/>
      <c r="B4" s="83"/>
      <c r="C4" s="83"/>
      <c r="D4" s="83"/>
      <c r="E4" s="46" t="s">
        <v>2</v>
      </c>
      <c r="F4" s="46" t="s">
        <v>21</v>
      </c>
      <c r="G4" s="46" t="s">
        <v>22</v>
      </c>
      <c r="H4" s="46" t="s">
        <v>23</v>
      </c>
      <c r="I4" s="46" t="s">
        <v>24</v>
      </c>
      <c r="J4" s="46" t="s">
        <v>3</v>
      </c>
      <c r="K4" s="83"/>
    </row>
    <row r="5" spans="1:11" ht="15.75">
      <c r="A5" s="49">
        <v>1</v>
      </c>
      <c r="B5" s="49">
        <v>2</v>
      </c>
      <c r="C5" s="49">
        <v>3</v>
      </c>
      <c r="D5" s="49">
        <v>4</v>
      </c>
      <c r="E5" s="49">
        <v>5</v>
      </c>
      <c r="F5" s="49">
        <v>6</v>
      </c>
      <c r="G5" s="49">
        <v>7</v>
      </c>
      <c r="H5" s="49">
        <v>8</v>
      </c>
      <c r="I5" s="49">
        <v>9</v>
      </c>
      <c r="J5" s="49">
        <v>10</v>
      </c>
      <c r="K5" s="49">
        <v>11</v>
      </c>
    </row>
    <row r="6" spans="1:11" ht="15.75">
      <c r="A6" s="86">
        <v>1</v>
      </c>
      <c r="B6" s="99" t="s">
        <v>12</v>
      </c>
      <c r="C6" s="98"/>
      <c r="D6" s="98"/>
      <c r="E6" s="49">
        <f t="shared" ref="E6:J9" si="0">E10</f>
        <v>1442.2</v>
      </c>
      <c r="F6" s="49">
        <f t="shared" si="0"/>
        <v>2554.6999999999998</v>
      </c>
      <c r="G6" s="49">
        <f t="shared" si="0"/>
        <v>7645.6</v>
      </c>
      <c r="H6" s="49">
        <f t="shared" si="0"/>
        <v>7092.1</v>
      </c>
      <c r="I6" s="49">
        <f t="shared" si="0"/>
        <v>7631.4</v>
      </c>
      <c r="J6" s="49">
        <f t="shared" si="0"/>
        <v>26366</v>
      </c>
      <c r="K6" s="50" t="s">
        <v>4</v>
      </c>
    </row>
    <row r="7" spans="1:11" ht="31.5">
      <c r="A7" s="86"/>
      <c r="B7" s="99"/>
      <c r="C7" s="98"/>
      <c r="D7" s="98"/>
      <c r="E7" s="49">
        <f t="shared" si="0"/>
        <v>0</v>
      </c>
      <c r="F7" s="49">
        <f t="shared" si="0"/>
        <v>0</v>
      </c>
      <c r="G7" s="49">
        <f t="shared" si="0"/>
        <v>537.70000000000005</v>
      </c>
      <c r="H7" s="49">
        <f t="shared" si="0"/>
        <v>0</v>
      </c>
      <c r="I7" s="49">
        <f t="shared" si="0"/>
        <v>0</v>
      </c>
      <c r="J7" s="49">
        <f t="shared" si="0"/>
        <v>537.70000000000005</v>
      </c>
      <c r="K7" s="50" t="s">
        <v>65</v>
      </c>
    </row>
    <row r="8" spans="1:11" ht="15.75">
      <c r="A8" s="86"/>
      <c r="B8" s="99"/>
      <c r="C8" s="98"/>
      <c r="D8" s="98"/>
      <c r="E8" s="49">
        <f t="shared" si="0"/>
        <v>172.2</v>
      </c>
      <c r="F8" s="49">
        <f t="shared" si="0"/>
        <v>268.7</v>
      </c>
      <c r="G8" s="49">
        <f t="shared" si="0"/>
        <v>858.2</v>
      </c>
      <c r="H8" s="49">
        <f t="shared" si="0"/>
        <v>651.6</v>
      </c>
      <c r="I8" s="49">
        <f t="shared" si="0"/>
        <v>96</v>
      </c>
      <c r="J8" s="49">
        <f t="shared" si="0"/>
        <v>2046.7000000000003</v>
      </c>
      <c r="K8" s="50" t="s">
        <v>40</v>
      </c>
    </row>
    <row r="9" spans="1:11" ht="15.75">
      <c r="A9" s="86"/>
      <c r="B9" s="99"/>
      <c r="C9" s="98"/>
      <c r="D9" s="98"/>
      <c r="E9" s="49">
        <f>E13</f>
        <v>1270</v>
      </c>
      <c r="F9" s="49">
        <f t="shared" si="0"/>
        <v>2286</v>
      </c>
      <c r="G9" s="49">
        <f>G13</f>
        <v>6249.7</v>
      </c>
      <c r="H9" s="49">
        <f>H13</f>
        <v>6440.5</v>
      </c>
      <c r="I9" s="49">
        <f>I13</f>
        <v>7535.4</v>
      </c>
      <c r="J9" s="49">
        <f>J13</f>
        <v>23781.599999999999</v>
      </c>
      <c r="K9" s="50" t="s">
        <v>5</v>
      </c>
    </row>
    <row r="10" spans="1:11" ht="15" customHeight="1">
      <c r="A10" s="86">
        <v>2</v>
      </c>
      <c r="B10" s="99" t="s">
        <v>13</v>
      </c>
      <c r="C10" s="98"/>
      <c r="D10" s="98"/>
      <c r="E10" s="49">
        <f>E14+E17+E19+E21+E23+E25+E27+E29+E31+E33+E35+E37+E39+E41+E44</f>
        <v>1442.2</v>
      </c>
      <c r="F10" s="49">
        <f t="shared" ref="F10:I10" si="1">F14+F17+F19+F21+F23+F25+F27+F29+F31+F33+F35+F37+F39+F41+F44</f>
        <v>2554.6999999999998</v>
      </c>
      <c r="G10" s="49">
        <f t="shared" si="1"/>
        <v>7645.6</v>
      </c>
      <c r="H10" s="49">
        <f t="shared" si="1"/>
        <v>7092.1</v>
      </c>
      <c r="I10" s="49">
        <f t="shared" si="1"/>
        <v>7631.4</v>
      </c>
      <c r="J10" s="49">
        <f>J14+J17+J19+J21+J23+J25+J27+J29+J31+J33+J35+J37+J39+J41+J44</f>
        <v>26366</v>
      </c>
      <c r="K10" s="50" t="s">
        <v>4</v>
      </c>
    </row>
    <row r="11" spans="1:11" ht="31.5">
      <c r="A11" s="86"/>
      <c r="B11" s="99"/>
      <c r="C11" s="98"/>
      <c r="D11" s="98"/>
      <c r="E11" s="49">
        <f t="shared" ref="E11:F11" si="2">E42</f>
        <v>0</v>
      </c>
      <c r="F11" s="49">
        <f t="shared" si="2"/>
        <v>0</v>
      </c>
      <c r="G11" s="49">
        <f>G42</f>
        <v>537.70000000000005</v>
      </c>
      <c r="H11" s="49">
        <f t="shared" ref="H11:J11" si="3">H42</f>
        <v>0</v>
      </c>
      <c r="I11" s="49">
        <f t="shared" si="3"/>
        <v>0</v>
      </c>
      <c r="J11" s="49">
        <f t="shared" si="3"/>
        <v>537.70000000000005</v>
      </c>
      <c r="K11" s="50" t="s">
        <v>65</v>
      </c>
    </row>
    <row r="12" spans="1:11" ht="15" customHeight="1">
      <c r="A12" s="86"/>
      <c r="B12" s="99"/>
      <c r="C12" s="98"/>
      <c r="D12" s="98"/>
      <c r="E12" s="49">
        <f t="shared" ref="E12:F12" si="4">E15+E24+E26+E43</f>
        <v>172.2</v>
      </c>
      <c r="F12" s="49">
        <f t="shared" si="4"/>
        <v>268.7</v>
      </c>
      <c r="G12" s="49">
        <f>G15+G24+G26+G43</f>
        <v>858.2</v>
      </c>
      <c r="H12" s="49">
        <f t="shared" ref="H12:J12" si="5">H15+H24+H26+H43</f>
        <v>651.6</v>
      </c>
      <c r="I12" s="49">
        <f t="shared" si="5"/>
        <v>96</v>
      </c>
      <c r="J12" s="49">
        <f t="shared" si="5"/>
        <v>2046.7000000000003</v>
      </c>
      <c r="K12" s="50" t="s">
        <v>40</v>
      </c>
    </row>
    <row r="13" spans="1:11" ht="83.25" customHeight="1">
      <c r="A13" s="86"/>
      <c r="B13" s="99"/>
      <c r="C13" s="98"/>
      <c r="D13" s="98"/>
      <c r="E13" s="49">
        <f>E16+E18+E20+E22+E28+E30+E32+E34+E36+E38+E40+E45</f>
        <v>1270</v>
      </c>
      <c r="F13" s="49">
        <f>F16+F18+F20+F22+F28+F30+F32+F34+F36+F38+F40+F45</f>
        <v>2286</v>
      </c>
      <c r="G13" s="49">
        <f>G16+G18+G20+G22+G28+G30+G32+G34+G36+G38+G40+G45</f>
        <v>6249.7</v>
      </c>
      <c r="H13" s="49">
        <f t="shared" ref="H13:I13" si="6">H16+H18+H20+H22+H28+H30+H32+H34+H36+H38+H40+H45</f>
        <v>6440.5</v>
      </c>
      <c r="I13" s="49">
        <f t="shared" si="6"/>
        <v>7535.4</v>
      </c>
      <c r="J13" s="49">
        <f>J16+J18+J20+J22+J28+J30+J32+J34+J36+J38+J40+J45</f>
        <v>23781.599999999999</v>
      </c>
      <c r="K13" s="50" t="s">
        <v>5</v>
      </c>
    </row>
    <row r="14" spans="1:11" ht="15.75">
      <c r="A14" s="86">
        <v>3</v>
      </c>
      <c r="B14" s="99" t="s">
        <v>36</v>
      </c>
      <c r="C14" s="98" t="s">
        <v>26</v>
      </c>
      <c r="D14" s="98" t="s">
        <v>6</v>
      </c>
      <c r="E14" s="49">
        <f t="shared" ref="E14:F14" si="7">E15+E16</f>
        <v>800</v>
      </c>
      <c r="F14" s="49">
        <f t="shared" si="7"/>
        <v>1159</v>
      </c>
      <c r="G14" s="49">
        <f>G15+G16</f>
        <v>1439</v>
      </c>
      <c r="H14" s="49">
        <f t="shared" ref="H14:I14" si="8">H15+H16</f>
        <v>800</v>
      </c>
      <c r="I14" s="49">
        <f t="shared" si="8"/>
        <v>1450</v>
      </c>
      <c r="J14" s="49">
        <f t="shared" ref="J14:J45" si="9">E14+F14+G14+H14+I14</f>
        <v>5648</v>
      </c>
      <c r="K14" s="50" t="s">
        <v>4</v>
      </c>
    </row>
    <row r="15" spans="1:11" ht="15.75">
      <c r="A15" s="86"/>
      <c r="B15" s="99"/>
      <c r="C15" s="98"/>
      <c r="D15" s="98"/>
      <c r="E15" s="49"/>
      <c r="F15" s="49"/>
      <c r="G15" s="49">
        <v>709</v>
      </c>
      <c r="H15" s="49"/>
      <c r="I15" s="49"/>
      <c r="J15" s="49">
        <f t="shared" si="9"/>
        <v>709</v>
      </c>
      <c r="K15" s="50" t="s">
        <v>40</v>
      </c>
    </row>
    <row r="16" spans="1:11" ht="31.5" customHeight="1">
      <c r="A16" s="86"/>
      <c r="B16" s="99"/>
      <c r="C16" s="98"/>
      <c r="D16" s="98"/>
      <c r="E16" s="49">
        <v>800</v>
      </c>
      <c r="F16" s="49">
        <v>1159</v>
      </c>
      <c r="G16" s="49">
        <v>730</v>
      </c>
      <c r="H16" s="49">
        <v>800</v>
      </c>
      <c r="I16" s="49">
        <v>1450</v>
      </c>
      <c r="J16" s="49">
        <f t="shared" si="9"/>
        <v>4939</v>
      </c>
      <c r="K16" s="50" t="s">
        <v>5</v>
      </c>
    </row>
    <row r="17" spans="1:11" ht="15.75">
      <c r="A17" s="86">
        <v>4</v>
      </c>
      <c r="B17" s="99" t="s">
        <v>25</v>
      </c>
      <c r="C17" s="100">
        <v>2019</v>
      </c>
      <c r="D17" s="98" t="s">
        <v>6</v>
      </c>
      <c r="E17" s="49"/>
      <c r="F17" s="49"/>
      <c r="G17" s="49"/>
      <c r="H17" s="49"/>
      <c r="I17" s="49">
        <v>50</v>
      </c>
      <c r="J17" s="49">
        <f t="shared" si="9"/>
        <v>50</v>
      </c>
      <c r="K17" s="50" t="s">
        <v>4</v>
      </c>
    </row>
    <row r="18" spans="1:11" ht="31.5" customHeight="1">
      <c r="A18" s="86"/>
      <c r="B18" s="99"/>
      <c r="C18" s="101"/>
      <c r="D18" s="98"/>
      <c r="E18" s="49"/>
      <c r="F18" s="49"/>
      <c r="G18" s="49"/>
      <c r="H18" s="49"/>
      <c r="I18" s="49">
        <v>50</v>
      </c>
      <c r="J18" s="49">
        <f t="shared" si="9"/>
        <v>50</v>
      </c>
      <c r="K18" s="50" t="s">
        <v>5</v>
      </c>
    </row>
    <row r="19" spans="1:11" ht="15.75">
      <c r="A19" s="86">
        <v>5</v>
      </c>
      <c r="B19" s="99" t="s">
        <v>47</v>
      </c>
      <c r="C19" s="98" t="s">
        <v>26</v>
      </c>
      <c r="D19" s="98" t="s">
        <v>6</v>
      </c>
      <c r="E19" s="49">
        <v>70</v>
      </c>
      <c r="F19" s="49">
        <v>12</v>
      </c>
      <c r="G19" s="49">
        <v>250</v>
      </c>
      <c r="H19" s="49">
        <v>100</v>
      </c>
      <c r="I19" s="49">
        <v>90</v>
      </c>
      <c r="J19" s="49">
        <f t="shared" si="9"/>
        <v>522</v>
      </c>
      <c r="K19" s="50" t="s">
        <v>4</v>
      </c>
    </row>
    <row r="20" spans="1:11" ht="47.25" customHeight="1">
      <c r="A20" s="86"/>
      <c r="B20" s="99"/>
      <c r="C20" s="98"/>
      <c r="D20" s="98"/>
      <c r="E20" s="49">
        <v>70</v>
      </c>
      <c r="F20" s="49">
        <v>12</v>
      </c>
      <c r="G20" s="49">
        <v>250</v>
      </c>
      <c r="H20" s="49">
        <v>100</v>
      </c>
      <c r="I20" s="49">
        <v>90</v>
      </c>
      <c r="J20" s="49">
        <f t="shared" si="9"/>
        <v>522</v>
      </c>
      <c r="K20" s="50" t="s">
        <v>5</v>
      </c>
    </row>
    <row r="21" spans="1:11" ht="15.75">
      <c r="A21" s="86">
        <v>6</v>
      </c>
      <c r="B21" s="99" t="s">
        <v>14</v>
      </c>
      <c r="C21" s="98" t="s">
        <v>26</v>
      </c>
      <c r="D21" s="98" t="s">
        <v>6</v>
      </c>
      <c r="E21" s="49">
        <v>400</v>
      </c>
      <c r="F21" s="49">
        <v>400</v>
      </c>
      <c r="G21" s="49">
        <v>400</v>
      </c>
      <c r="H21" s="49">
        <v>400</v>
      </c>
      <c r="I21" s="49">
        <v>800</v>
      </c>
      <c r="J21" s="49">
        <f t="shared" si="9"/>
        <v>2400</v>
      </c>
      <c r="K21" s="50" t="s">
        <v>4</v>
      </c>
    </row>
    <row r="22" spans="1:11" ht="32.25" customHeight="1">
      <c r="A22" s="86"/>
      <c r="B22" s="99"/>
      <c r="C22" s="98"/>
      <c r="D22" s="98"/>
      <c r="E22" s="49">
        <v>400</v>
      </c>
      <c r="F22" s="49">
        <v>400</v>
      </c>
      <c r="G22" s="49">
        <v>400</v>
      </c>
      <c r="H22" s="49">
        <v>400</v>
      </c>
      <c r="I22" s="49">
        <v>800</v>
      </c>
      <c r="J22" s="49">
        <f t="shared" si="9"/>
        <v>2400</v>
      </c>
      <c r="K22" s="50" t="s">
        <v>5</v>
      </c>
    </row>
    <row r="23" spans="1:11" ht="15.75">
      <c r="A23" s="102">
        <v>7</v>
      </c>
      <c r="B23" s="100" t="s">
        <v>39</v>
      </c>
      <c r="C23" s="100" t="s">
        <v>62</v>
      </c>
      <c r="D23" s="100" t="s">
        <v>6</v>
      </c>
      <c r="E23" s="49">
        <v>172.2</v>
      </c>
      <c r="F23" s="49">
        <v>173.7</v>
      </c>
      <c r="G23" s="49"/>
      <c r="H23" s="49"/>
      <c r="I23" s="49"/>
      <c r="J23" s="49">
        <f>E23+F23+G23+H23+I23</f>
        <v>345.9</v>
      </c>
      <c r="K23" s="50" t="s">
        <v>4</v>
      </c>
    </row>
    <row r="24" spans="1:11" ht="32.25" customHeight="1">
      <c r="A24" s="103"/>
      <c r="B24" s="101"/>
      <c r="C24" s="101"/>
      <c r="D24" s="101"/>
      <c r="E24" s="49">
        <v>172.2</v>
      </c>
      <c r="F24" s="49">
        <v>173.7</v>
      </c>
      <c r="G24" s="49"/>
      <c r="H24" s="49"/>
      <c r="I24" s="49"/>
      <c r="J24" s="49">
        <f t="shared" si="9"/>
        <v>345.9</v>
      </c>
      <c r="K24" s="50" t="s">
        <v>40</v>
      </c>
    </row>
    <row r="25" spans="1:11" ht="15.75">
      <c r="A25" s="86">
        <v>8</v>
      </c>
      <c r="B25" s="99" t="s">
        <v>37</v>
      </c>
      <c r="C25" s="98" t="s">
        <v>44</v>
      </c>
      <c r="D25" s="98" t="s">
        <v>6</v>
      </c>
      <c r="E25" s="49"/>
      <c r="F25" s="49">
        <v>95</v>
      </c>
      <c r="G25" s="49">
        <v>96</v>
      </c>
      <c r="H25" s="49">
        <v>96</v>
      </c>
      <c r="I25" s="49">
        <v>96</v>
      </c>
      <c r="J25" s="49">
        <f t="shared" si="9"/>
        <v>383</v>
      </c>
      <c r="K25" s="50" t="s">
        <v>4</v>
      </c>
    </row>
    <row r="26" spans="1:11" ht="31.5" customHeight="1">
      <c r="A26" s="86"/>
      <c r="B26" s="99"/>
      <c r="C26" s="98"/>
      <c r="D26" s="98"/>
      <c r="E26" s="49"/>
      <c r="F26" s="49">
        <v>95</v>
      </c>
      <c r="G26" s="49">
        <v>96</v>
      </c>
      <c r="H26" s="49">
        <v>96</v>
      </c>
      <c r="I26" s="49">
        <v>96</v>
      </c>
      <c r="J26" s="49">
        <f t="shared" si="9"/>
        <v>383</v>
      </c>
      <c r="K26" s="50" t="s">
        <v>40</v>
      </c>
    </row>
    <row r="27" spans="1:11" ht="15" customHeight="1">
      <c r="A27" s="86">
        <v>9</v>
      </c>
      <c r="B27" s="99" t="s">
        <v>38</v>
      </c>
      <c r="C27" s="100">
        <v>2019</v>
      </c>
      <c r="D27" s="98" t="s">
        <v>6</v>
      </c>
      <c r="E27" s="49"/>
      <c r="F27" s="49"/>
      <c r="G27" s="49"/>
      <c r="H27" s="49"/>
      <c r="I27" s="49">
        <v>150</v>
      </c>
      <c r="J27" s="49">
        <f t="shared" si="9"/>
        <v>150</v>
      </c>
      <c r="K27" s="50" t="s">
        <v>4</v>
      </c>
    </row>
    <row r="28" spans="1:11" ht="48.75" customHeight="1">
      <c r="A28" s="86"/>
      <c r="B28" s="99"/>
      <c r="C28" s="101"/>
      <c r="D28" s="98"/>
      <c r="E28" s="49"/>
      <c r="F28" s="49"/>
      <c r="G28" s="49"/>
      <c r="H28" s="49"/>
      <c r="I28" s="49">
        <v>150</v>
      </c>
      <c r="J28" s="49">
        <f t="shared" si="9"/>
        <v>150</v>
      </c>
      <c r="K28" s="50" t="s">
        <v>5</v>
      </c>
    </row>
    <row r="29" spans="1:11" ht="15.75" customHeight="1">
      <c r="A29" s="102">
        <v>10</v>
      </c>
      <c r="B29" s="100" t="s">
        <v>71</v>
      </c>
      <c r="C29" s="100">
        <v>2018</v>
      </c>
      <c r="D29" s="104" t="s">
        <v>6</v>
      </c>
      <c r="E29" s="49"/>
      <c r="F29" s="49"/>
      <c r="G29" s="49"/>
      <c r="H29" s="49">
        <v>75</v>
      </c>
      <c r="I29" s="49"/>
      <c r="J29" s="49">
        <f t="shared" si="9"/>
        <v>75</v>
      </c>
      <c r="K29" s="50" t="s">
        <v>4</v>
      </c>
    </row>
    <row r="30" spans="1:11" ht="48.75" customHeight="1">
      <c r="A30" s="103"/>
      <c r="B30" s="101"/>
      <c r="C30" s="101"/>
      <c r="D30" s="105"/>
      <c r="E30" s="49"/>
      <c r="F30" s="49"/>
      <c r="G30" s="49"/>
      <c r="H30" s="49">
        <v>75</v>
      </c>
      <c r="I30" s="49"/>
      <c r="J30" s="49">
        <f t="shared" si="9"/>
        <v>75</v>
      </c>
      <c r="K30" s="50" t="s">
        <v>5</v>
      </c>
    </row>
    <row r="31" spans="1:11" ht="15.75">
      <c r="A31" s="86">
        <v>11</v>
      </c>
      <c r="B31" s="99" t="s">
        <v>57</v>
      </c>
      <c r="C31" s="99">
        <v>2016</v>
      </c>
      <c r="D31" s="98" t="s">
        <v>6</v>
      </c>
      <c r="E31" s="49"/>
      <c r="F31" s="49">
        <v>60</v>
      </c>
      <c r="G31" s="49"/>
      <c r="H31" s="49"/>
      <c r="I31" s="49"/>
      <c r="J31" s="49">
        <f t="shared" si="9"/>
        <v>60</v>
      </c>
      <c r="K31" s="50" t="s">
        <v>4</v>
      </c>
    </row>
    <row r="32" spans="1:11" ht="47.25" customHeight="1">
      <c r="A32" s="86"/>
      <c r="B32" s="99"/>
      <c r="C32" s="99"/>
      <c r="D32" s="98"/>
      <c r="E32" s="49"/>
      <c r="F32" s="49">
        <v>60</v>
      </c>
      <c r="G32" s="49"/>
      <c r="H32" s="49"/>
      <c r="I32" s="49"/>
      <c r="J32" s="49">
        <f t="shared" si="9"/>
        <v>60</v>
      </c>
      <c r="K32" s="50" t="s">
        <v>5</v>
      </c>
    </row>
    <row r="33" spans="1:11" ht="15.75">
      <c r="A33" s="86">
        <v>12</v>
      </c>
      <c r="B33" s="99" t="s">
        <v>72</v>
      </c>
      <c r="C33" s="99">
        <v>2016</v>
      </c>
      <c r="D33" s="98" t="s">
        <v>6</v>
      </c>
      <c r="E33" s="49"/>
      <c r="F33" s="49">
        <v>95</v>
      </c>
      <c r="G33" s="49"/>
      <c r="H33" s="49">
        <v>75</v>
      </c>
      <c r="I33" s="49"/>
      <c r="J33" s="49">
        <f t="shared" si="9"/>
        <v>170</v>
      </c>
      <c r="K33" s="50" t="s">
        <v>4</v>
      </c>
    </row>
    <row r="34" spans="1:11" ht="63" customHeight="1">
      <c r="A34" s="86"/>
      <c r="B34" s="99"/>
      <c r="C34" s="99"/>
      <c r="D34" s="98"/>
      <c r="E34" s="49"/>
      <c r="F34" s="49">
        <v>95</v>
      </c>
      <c r="G34" s="49"/>
      <c r="H34" s="49">
        <v>75</v>
      </c>
      <c r="I34" s="49"/>
      <c r="J34" s="49">
        <f t="shared" si="9"/>
        <v>170</v>
      </c>
      <c r="K34" s="50" t="s">
        <v>5</v>
      </c>
    </row>
    <row r="35" spans="1:11" ht="63" customHeight="1">
      <c r="A35" s="86">
        <v>13</v>
      </c>
      <c r="B35" s="99" t="s">
        <v>59</v>
      </c>
      <c r="C35" s="99" t="s">
        <v>61</v>
      </c>
      <c r="D35" s="98" t="s">
        <v>6</v>
      </c>
      <c r="E35" s="49"/>
      <c r="F35" s="49"/>
      <c r="G35" s="49"/>
      <c r="H35" s="49">
        <v>50</v>
      </c>
      <c r="I35" s="49">
        <v>100</v>
      </c>
      <c r="J35" s="49">
        <f t="shared" si="9"/>
        <v>150</v>
      </c>
      <c r="K35" s="50" t="s">
        <v>4</v>
      </c>
    </row>
    <row r="36" spans="1:11" ht="58.5" customHeight="1">
      <c r="A36" s="86"/>
      <c r="B36" s="99"/>
      <c r="C36" s="99"/>
      <c r="D36" s="98"/>
      <c r="E36" s="49"/>
      <c r="F36" s="49"/>
      <c r="G36" s="49"/>
      <c r="H36" s="49">
        <v>50</v>
      </c>
      <c r="I36" s="49">
        <v>100</v>
      </c>
      <c r="J36" s="49">
        <f t="shared" si="9"/>
        <v>150</v>
      </c>
      <c r="K36" s="50" t="s">
        <v>5</v>
      </c>
    </row>
    <row r="37" spans="1:11" ht="15.75">
      <c r="A37" s="86">
        <v>14</v>
      </c>
      <c r="B37" s="99" t="s">
        <v>60</v>
      </c>
      <c r="C37" s="99">
        <v>2016</v>
      </c>
      <c r="D37" s="98" t="s">
        <v>6</v>
      </c>
      <c r="E37" s="49"/>
      <c r="F37" s="49">
        <v>560</v>
      </c>
      <c r="G37" s="49"/>
      <c r="H37" s="49"/>
      <c r="I37" s="49"/>
      <c r="J37" s="49">
        <f t="shared" si="9"/>
        <v>560</v>
      </c>
      <c r="K37" s="50" t="s">
        <v>4</v>
      </c>
    </row>
    <row r="38" spans="1:11" ht="81" customHeight="1">
      <c r="A38" s="86"/>
      <c r="B38" s="99"/>
      <c r="C38" s="99"/>
      <c r="D38" s="98"/>
      <c r="E38" s="49"/>
      <c r="F38" s="49">
        <v>560</v>
      </c>
      <c r="G38" s="49"/>
      <c r="H38" s="49"/>
      <c r="I38" s="49"/>
      <c r="J38" s="49">
        <f t="shared" si="9"/>
        <v>560</v>
      </c>
      <c r="K38" s="50" t="s">
        <v>5</v>
      </c>
    </row>
    <row r="39" spans="1:11" ht="15.75">
      <c r="A39" s="86">
        <v>15</v>
      </c>
      <c r="B39" s="99" t="s">
        <v>64</v>
      </c>
      <c r="C39" s="99" t="s">
        <v>70</v>
      </c>
      <c r="D39" s="98" t="s">
        <v>6</v>
      </c>
      <c r="E39" s="49"/>
      <c r="F39" s="49"/>
      <c r="G39" s="49">
        <v>60</v>
      </c>
      <c r="H39" s="49">
        <v>40</v>
      </c>
      <c r="I39" s="49"/>
      <c r="J39" s="49">
        <f t="shared" si="9"/>
        <v>100</v>
      </c>
      <c r="K39" s="50" t="s">
        <v>4</v>
      </c>
    </row>
    <row r="40" spans="1:11" ht="79.5" customHeight="1">
      <c r="A40" s="86"/>
      <c r="B40" s="99"/>
      <c r="C40" s="99"/>
      <c r="D40" s="98"/>
      <c r="E40" s="49"/>
      <c r="F40" s="49"/>
      <c r="G40" s="49">
        <v>60</v>
      </c>
      <c r="H40" s="49">
        <v>40</v>
      </c>
      <c r="I40" s="49"/>
      <c r="J40" s="49">
        <f t="shared" si="9"/>
        <v>100</v>
      </c>
      <c r="K40" s="50" t="s">
        <v>5</v>
      </c>
    </row>
    <row r="41" spans="1:11" ht="15.75">
      <c r="A41" s="86">
        <v>16</v>
      </c>
      <c r="B41" s="99" t="s">
        <v>67</v>
      </c>
      <c r="C41" s="99" t="s">
        <v>70</v>
      </c>
      <c r="D41" s="98" t="s">
        <v>6</v>
      </c>
      <c r="E41" s="49">
        <f t="shared" ref="E41:I41" si="10">E42+E43</f>
        <v>0</v>
      </c>
      <c r="F41" s="49">
        <f t="shared" si="10"/>
        <v>0</v>
      </c>
      <c r="G41" s="49">
        <f t="shared" si="10"/>
        <v>590.90000000000009</v>
      </c>
      <c r="H41" s="49">
        <f t="shared" si="10"/>
        <v>555.6</v>
      </c>
      <c r="I41" s="49">
        <f t="shared" si="10"/>
        <v>0</v>
      </c>
      <c r="J41" s="49">
        <f t="shared" si="9"/>
        <v>1146.5</v>
      </c>
      <c r="K41" s="50" t="s">
        <v>4</v>
      </c>
    </row>
    <row r="42" spans="1:11" ht="31.5">
      <c r="A42" s="86"/>
      <c r="B42" s="99"/>
      <c r="C42" s="99"/>
      <c r="D42" s="98"/>
      <c r="E42" s="49"/>
      <c r="F42" s="49"/>
      <c r="G42" s="49">
        <v>537.70000000000005</v>
      </c>
      <c r="H42" s="49"/>
      <c r="I42" s="49"/>
      <c r="J42" s="49">
        <f t="shared" si="9"/>
        <v>537.70000000000005</v>
      </c>
      <c r="K42" s="50" t="s">
        <v>65</v>
      </c>
    </row>
    <row r="43" spans="1:11" ht="18.75" customHeight="1">
      <c r="A43" s="86"/>
      <c r="B43" s="99"/>
      <c r="C43" s="99"/>
      <c r="D43" s="98"/>
      <c r="E43" s="49"/>
      <c r="F43" s="49"/>
      <c r="G43" s="49">
        <v>53.2</v>
      </c>
      <c r="H43" s="49">
        <v>555.6</v>
      </c>
      <c r="I43" s="49"/>
      <c r="J43" s="49">
        <f t="shared" si="9"/>
        <v>608.80000000000007</v>
      </c>
      <c r="K43" s="50" t="s">
        <v>40</v>
      </c>
    </row>
    <row r="44" spans="1:11" ht="15.75">
      <c r="A44" s="86">
        <v>17</v>
      </c>
      <c r="B44" s="99" t="s">
        <v>68</v>
      </c>
      <c r="C44" s="99" t="s">
        <v>56</v>
      </c>
      <c r="D44" s="98" t="s">
        <v>6</v>
      </c>
      <c r="E44" s="49"/>
      <c r="F44" s="49"/>
      <c r="G44" s="49">
        <v>4809.7</v>
      </c>
      <c r="H44" s="49">
        <v>4900.5</v>
      </c>
      <c r="I44" s="49">
        <v>4895.3999999999996</v>
      </c>
      <c r="J44" s="49">
        <f t="shared" si="9"/>
        <v>14605.6</v>
      </c>
      <c r="K44" s="50" t="s">
        <v>4</v>
      </c>
    </row>
    <row r="45" spans="1:11" ht="35.25" customHeight="1">
      <c r="A45" s="86"/>
      <c r="B45" s="99"/>
      <c r="C45" s="99"/>
      <c r="D45" s="98"/>
      <c r="E45" s="49"/>
      <c r="F45" s="49"/>
      <c r="G45" s="49">
        <v>4809.7</v>
      </c>
      <c r="H45" s="49">
        <v>4900.5</v>
      </c>
      <c r="I45" s="49">
        <v>4895.3999999999996</v>
      </c>
      <c r="J45" s="49">
        <f t="shared" si="9"/>
        <v>14605.6</v>
      </c>
      <c r="K45" s="50" t="s">
        <v>5</v>
      </c>
    </row>
    <row r="46" spans="1:11" ht="48" customHeight="1">
      <c r="A46" s="106"/>
      <c r="B46" s="106"/>
      <c r="C46" s="106"/>
      <c r="D46" s="106"/>
      <c r="E46" s="106"/>
      <c r="F46" s="106"/>
      <c r="G46" s="106"/>
      <c r="H46" s="106"/>
      <c r="I46" s="106"/>
      <c r="J46" s="106"/>
      <c r="K46" s="106"/>
    </row>
    <row r="47" spans="1:11" ht="15.75">
      <c r="A47" s="86">
        <v>18</v>
      </c>
      <c r="B47" s="99" t="s">
        <v>15</v>
      </c>
      <c r="C47" s="98"/>
      <c r="D47" s="98"/>
      <c r="E47" s="33">
        <f t="shared" ref="E47:J47" si="11">E50+E73+E79</f>
        <v>23290.9</v>
      </c>
      <c r="F47" s="33">
        <f t="shared" si="11"/>
        <v>22438.3</v>
      </c>
      <c r="G47" s="33">
        <f t="shared" si="11"/>
        <v>35679.299999999996</v>
      </c>
      <c r="H47" s="33">
        <f t="shared" si="11"/>
        <v>21754</v>
      </c>
      <c r="I47" s="33">
        <f t="shared" si="11"/>
        <v>24190</v>
      </c>
      <c r="J47" s="33">
        <f t="shared" si="11"/>
        <v>127352.5</v>
      </c>
      <c r="K47" s="50" t="s">
        <v>4</v>
      </c>
    </row>
    <row r="48" spans="1:11" ht="15.75">
      <c r="A48" s="86"/>
      <c r="B48" s="99"/>
      <c r="C48" s="98"/>
      <c r="D48" s="98"/>
      <c r="E48" s="33">
        <f>E51</f>
        <v>7621</v>
      </c>
      <c r="F48" s="33">
        <f>F51</f>
        <v>6369.3</v>
      </c>
      <c r="G48" s="33">
        <f t="shared" ref="G48:I48" si="12">G51</f>
        <v>13890.9</v>
      </c>
      <c r="H48" s="33">
        <f t="shared" si="12"/>
        <v>6454</v>
      </c>
      <c r="I48" s="33">
        <f t="shared" si="12"/>
        <v>0</v>
      </c>
      <c r="J48" s="33">
        <f>J51</f>
        <v>34335.199999999997</v>
      </c>
      <c r="K48" s="50" t="s">
        <v>40</v>
      </c>
    </row>
    <row r="49" spans="1:11" ht="84.75" customHeight="1">
      <c r="A49" s="86"/>
      <c r="B49" s="99"/>
      <c r="C49" s="98"/>
      <c r="D49" s="98"/>
      <c r="E49" s="33">
        <f>E52+E74+E80</f>
        <v>15669.900000000001</v>
      </c>
      <c r="F49" s="33">
        <f t="shared" ref="F49:J49" si="13">F52+F74+F80</f>
        <v>16069</v>
      </c>
      <c r="G49" s="33">
        <f t="shared" si="13"/>
        <v>21788.399999999998</v>
      </c>
      <c r="H49" s="33">
        <f t="shared" si="13"/>
        <v>15300</v>
      </c>
      <c r="I49" s="33">
        <f t="shared" si="13"/>
        <v>24190</v>
      </c>
      <c r="J49" s="33">
        <f t="shared" si="13"/>
        <v>93017.3</v>
      </c>
      <c r="K49" s="50" t="s">
        <v>5</v>
      </c>
    </row>
    <row r="50" spans="1:11" ht="15.75">
      <c r="A50" s="86">
        <v>19</v>
      </c>
      <c r="B50" s="99" t="s">
        <v>16</v>
      </c>
      <c r="C50" s="98"/>
      <c r="D50" s="98"/>
      <c r="E50" s="33">
        <f>E53+E56+E58+E60+E62+E64+E66+E68</f>
        <v>23111.9</v>
      </c>
      <c r="F50" s="33">
        <f t="shared" ref="F50:I50" si="14">F53+F56+F58+F60+F62+F64+F66+F68</f>
        <v>22077.599999999999</v>
      </c>
      <c r="G50" s="33">
        <f>G53+G56+G58+G60+G62+G64+G66+G68+G71</f>
        <v>35316.199999999997</v>
      </c>
      <c r="H50" s="33">
        <f t="shared" si="14"/>
        <v>21384</v>
      </c>
      <c r="I50" s="33">
        <f t="shared" si="14"/>
        <v>23620</v>
      </c>
      <c r="J50" s="33">
        <f>J53+J56+J58+J60+J62+J64+J66+J68+J71</f>
        <v>125509.7</v>
      </c>
      <c r="K50" s="50" t="s">
        <v>4</v>
      </c>
    </row>
    <row r="51" spans="1:11" ht="15.75">
      <c r="A51" s="86"/>
      <c r="B51" s="99"/>
      <c r="C51" s="98"/>
      <c r="D51" s="98"/>
      <c r="E51" s="33">
        <f>E54+E69</f>
        <v>7621</v>
      </c>
      <c r="F51" s="33">
        <f>F54</f>
        <v>6369.3</v>
      </c>
      <c r="G51" s="33">
        <f>G54+G72</f>
        <v>13890.9</v>
      </c>
      <c r="H51" s="33">
        <f>H54</f>
        <v>6454</v>
      </c>
      <c r="I51" s="33">
        <f>I54</f>
        <v>0</v>
      </c>
      <c r="J51" s="33">
        <f>J54+J69+J72</f>
        <v>34335.199999999997</v>
      </c>
      <c r="K51" s="50" t="s">
        <v>40</v>
      </c>
    </row>
    <row r="52" spans="1:11" ht="23.25" customHeight="1">
      <c r="A52" s="86"/>
      <c r="B52" s="99"/>
      <c r="C52" s="98"/>
      <c r="D52" s="98"/>
      <c r="E52" s="33">
        <f>E55+E57+E59+E61+E63+E65+E67+E70</f>
        <v>15490.900000000001</v>
      </c>
      <c r="F52" s="33">
        <f t="shared" ref="F52:I52" si="15">F55+F57+F59+F61+F63+F65+F67+F70</f>
        <v>15708.3</v>
      </c>
      <c r="G52" s="33">
        <f>G55+G57+G59+G61+G63+G65+G67+G70</f>
        <v>21425.3</v>
      </c>
      <c r="H52" s="33">
        <f t="shared" si="15"/>
        <v>14930</v>
      </c>
      <c r="I52" s="33">
        <f t="shared" si="15"/>
        <v>23620</v>
      </c>
      <c r="J52" s="33">
        <f>J55+J57+J59+J61+J63+J65+J67+J70</f>
        <v>91174.5</v>
      </c>
      <c r="K52" s="50" t="s">
        <v>5</v>
      </c>
    </row>
    <row r="53" spans="1:11" ht="15.75">
      <c r="A53" s="86">
        <v>20</v>
      </c>
      <c r="B53" s="99" t="s">
        <v>17</v>
      </c>
      <c r="C53" s="98" t="s">
        <v>26</v>
      </c>
      <c r="D53" s="98" t="s">
        <v>6</v>
      </c>
      <c r="E53" s="49">
        <f>E54+E55</f>
        <v>7371</v>
      </c>
      <c r="F53" s="49">
        <f>F54+F55</f>
        <v>6729.3</v>
      </c>
      <c r="G53" s="49">
        <f t="shared" ref="G53:J53" si="16">G54+G55</f>
        <v>6910.9</v>
      </c>
      <c r="H53" s="49">
        <f t="shared" si="16"/>
        <v>7254</v>
      </c>
      <c r="I53" s="49">
        <f t="shared" si="16"/>
        <v>950</v>
      </c>
      <c r="J53" s="49">
        <f t="shared" si="16"/>
        <v>29215.199999999997</v>
      </c>
      <c r="K53" s="50" t="s">
        <v>4</v>
      </c>
    </row>
    <row r="54" spans="1:11" ht="15.75">
      <c r="A54" s="86"/>
      <c r="B54" s="99"/>
      <c r="C54" s="98"/>
      <c r="D54" s="98"/>
      <c r="E54" s="49">
        <v>6621</v>
      </c>
      <c r="F54" s="49">
        <v>6369.3</v>
      </c>
      <c r="G54" s="49">
        <v>6390.9</v>
      </c>
      <c r="H54" s="49">
        <v>6454</v>
      </c>
      <c r="I54" s="49"/>
      <c r="J54" s="49">
        <f t="shared" ref="J54:J72" si="17">E54+F54+G54+H54+I54</f>
        <v>25835.199999999997</v>
      </c>
      <c r="K54" s="50" t="s">
        <v>40</v>
      </c>
    </row>
    <row r="55" spans="1:11" ht="32.25" customHeight="1">
      <c r="A55" s="86"/>
      <c r="B55" s="99"/>
      <c r="C55" s="98"/>
      <c r="D55" s="98"/>
      <c r="E55" s="49">
        <v>750</v>
      </c>
      <c r="F55" s="49">
        <v>360</v>
      </c>
      <c r="G55" s="49">
        <v>520</v>
      </c>
      <c r="H55" s="49">
        <v>800</v>
      </c>
      <c r="I55" s="49">
        <v>950</v>
      </c>
      <c r="J55" s="49">
        <f t="shared" si="17"/>
        <v>3380</v>
      </c>
      <c r="K55" s="50" t="s">
        <v>5</v>
      </c>
    </row>
    <row r="56" spans="1:11" ht="15.75" customHeight="1">
      <c r="A56" s="86">
        <v>21</v>
      </c>
      <c r="B56" s="99" t="s">
        <v>49</v>
      </c>
      <c r="C56" s="100">
        <v>2019</v>
      </c>
      <c r="D56" s="98" t="s">
        <v>6</v>
      </c>
      <c r="E56" s="49"/>
      <c r="F56" s="49"/>
      <c r="G56" s="49"/>
      <c r="H56" s="49"/>
      <c r="I56" s="49">
        <v>500</v>
      </c>
      <c r="J56" s="49">
        <f t="shared" si="17"/>
        <v>500</v>
      </c>
      <c r="K56" s="50" t="s">
        <v>4</v>
      </c>
    </row>
    <row r="57" spans="1:11" ht="98.25" customHeight="1">
      <c r="A57" s="86"/>
      <c r="B57" s="99"/>
      <c r="C57" s="101"/>
      <c r="D57" s="98"/>
      <c r="E57" s="49"/>
      <c r="F57" s="49"/>
      <c r="G57" s="49"/>
      <c r="H57" s="49"/>
      <c r="I57" s="49">
        <v>500</v>
      </c>
      <c r="J57" s="49">
        <f t="shared" si="17"/>
        <v>500</v>
      </c>
      <c r="K57" s="50" t="s">
        <v>5</v>
      </c>
    </row>
    <row r="58" spans="1:11" ht="15" customHeight="1">
      <c r="A58" s="86">
        <v>22</v>
      </c>
      <c r="B58" s="99" t="s">
        <v>50</v>
      </c>
      <c r="C58" s="98" t="s">
        <v>26</v>
      </c>
      <c r="D58" s="98" t="s">
        <v>6</v>
      </c>
      <c r="E58" s="49">
        <v>500</v>
      </c>
      <c r="F58" s="49">
        <v>668</v>
      </c>
      <c r="G58" s="49">
        <v>595.29999999999995</v>
      </c>
      <c r="H58" s="49">
        <v>1000</v>
      </c>
      <c r="I58" s="49">
        <v>1800</v>
      </c>
      <c r="J58" s="49">
        <f t="shared" si="17"/>
        <v>4563.3</v>
      </c>
      <c r="K58" s="50" t="s">
        <v>4</v>
      </c>
    </row>
    <row r="59" spans="1:11" ht="54" customHeight="1">
      <c r="A59" s="86"/>
      <c r="B59" s="99"/>
      <c r="C59" s="98"/>
      <c r="D59" s="98"/>
      <c r="E59" s="49">
        <v>500</v>
      </c>
      <c r="F59" s="49">
        <v>668</v>
      </c>
      <c r="G59" s="49">
        <v>595.29999999999995</v>
      </c>
      <c r="H59" s="49">
        <v>1000</v>
      </c>
      <c r="I59" s="49">
        <v>1800</v>
      </c>
      <c r="J59" s="49">
        <f t="shared" si="17"/>
        <v>4563.3</v>
      </c>
      <c r="K59" s="50" t="s">
        <v>5</v>
      </c>
    </row>
    <row r="60" spans="1:11" ht="15.75" customHeight="1">
      <c r="A60" s="86">
        <v>23</v>
      </c>
      <c r="B60" s="99" t="s">
        <v>51</v>
      </c>
      <c r="C60" s="98" t="s">
        <v>26</v>
      </c>
      <c r="D60" s="98" t="s">
        <v>6</v>
      </c>
      <c r="E60" s="49">
        <v>8000</v>
      </c>
      <c r="F60" s="49">
        <v>8440</v>
      </c>
      <c r="G60" s="49">
        <v>15400</v>
      </c>
      <c r="H60" s="49">
        <v>9000</v>
      </c>
      <c r="I60" s="49">
        <v>12000</v>
      </c>
      <c r="J60" s="49">
        <f t="shared" si="17"/>
        <v>52840</v>
      </c>
      <c r="K60" s="50" t="s">
        <v>4</v>
      </c>
    </row>
    <row r="61" spans="1:11" ht="34.5" customHeight="1">
      <c r="A61" s="86"/>
      <c r="B61" s="99"/>
      <c r="C61" s="98"/>
      <c r="D61" s="98"/>
      <c r="E61" s="49">
        <v>8000</v>
      </c>
      <c r="F61" s="49">
        <v>8440</v>
      </c>
      <c r="G61" s="49">
        <v>15400</v>
      </c>
      <c r="H61" s="49">
        <v>9000</v>
      </c>
      <c r="I61" s="49">
        <v>12000</v>
      </c>
      <c r="J61" s="49">
        <f t="shared" si="17"/>
        <v>52840</v>
      </c>
      <c r="K61" s="50" t="s">
        <v>5</v>
      </c>
    </row>
    <row r="62" spans="1:11" ht="15.75" customHeight="1">
      <c r="A62" s="86">
        <v>24</v>
      </c>
      <c r="B62" s="99" t="s">
        <v>52</v>
      </c>
      <c r="C62" s="98" t="s">
        <v>26</v>
      </c>
      <c r="D62" s="98" t="s">
        <v>6</v>
      </c>
      <c r="E62" s="49">
        <v>310</v>
      </c>
      <c r="F62" s="49">
        <v>360</v>
      </c>
      <c r="G62" s="49">
        <v>360</v>
      </c>
      <c r="H62" s="49">
        <v>380</v>
      </c>
      <c r="I62" s="49">
        <v>720</v>
      </c>
      <c r="J62" s="49">
        <f t="shared" si="17"/>
        <v>2130</v>
      </c>
      <c r="K62" s="50" t="s">
        <v>4</v>
      </c>
    </row>
    <row r="63" spans="1:11" ht="46.5" customHeight="1">
      <c r="A63" s="86"/>
      <c r="B63" s="99"/>
      <c r="C63" s="98"/>
      <c r="D63" s="98"/>
      <c r="E63" s="49">
        <v>310</v>
      </c>
      <c r="F63" s="49">
        <v>360</v>
      </c>
      <c r="G63" s="49">
        <v>360</v>
      </c>
      <c r="H63" s="49">
        <v>380</v>
      </c>
      <c r="I63" s="49">
        <v>720</v>
      </c>
      <c r="J63" s="49">
        <f t="shared" si="17"/>
        <v>2130</v>
      </c>
      <c r="K63" s="50" t="s">
        <v>5</v>
      </c>
    </row>
    <row r="64" spans="1:11" ht="15.75" customHeight="1">
      <c r="A64" s="86">
        <v>25</v>
      </c>
      <c r="B64" s="99" t="s">
        <v>53</v>
      </c>
      <c r="C64" s="98" t="s">
        <v>26</v>
      </c>
      <c r="D64" s="98" t="s">
        <v>6</v>
      </c>
      <c r="E64" s="49">
        <v>4983.2</v>
      </c>
      <c r="F64" s="49">
        <v>5080.3</v>
      </c>
      <c r="G64" s="49">
        <v>3800</v>
      </c>
      <c r="H64" s="49">
        <v>3000</v>
      </c>
      <c r="I64" s="49">
        <v>6500</v>
      </c>
      <c r="J64" s="49">
        <f t="shared" si="17"/>
        <v>23363.5</v>
      </c>
      <c r="K64" s="50" t="s">
        <v>4</v>
      </c>
    </row>
    <row r="65" spans="1:11" ht="34.5" customHeight="1">
      <c r="A65" s="86"/>
      <c r="B65" s="99"/>
      <c r="C65" s="98"/>
      <c r="D65" s="98"/>
      <c r="E65" s="49">
        <v>4983.2</v>
      </c>
      <c r="F65" s="49">
        <v>5080.3</v>
      </c>
      <c r="G65" s="49">
        <v>3800</v>
      </c>
      <c r="H65" s="49">
        <v>3000</v>
      </c>
      <c r="I65" s="49">
        <v>6500</v>
      </c>
      <c r="J65" s="49">
        <f t="shared" si="17"/>
        <v>23363.5</v>
      </c>
      <c r="K65" s="50" t="s">
        <v>5</v>
      </c>
    </row>
    <row r="66" spans="1:11" ht="15.75" customHeight="1">
      <c r="A66" s="86">
        <v>26</v>
      </c>
      <c r="B66" s="99" t="s">
        <v>54</v>
      </c>
      <c r="C66" s="98" t="s">
        <v>26</v>
      </c>
      <c r="D66" s="98" t="s">
        <v>6</v>
      </c>
      <c r="E66" s="49">
        <v>900</v>
      </c>
      <c r="F66" s="49">
        <v>800</v>
      </c>
      <c r="G66" s="49">
        <v>750</v>
      </c>
      <c r="H66" s="49">
        <v>750</v>
      </c>
      <c r="I66" s="49">
        <v>1150</v>
      </c>
      <c r="J66" s="49">
        <f t="shared" si="17"/>
        <v>4350</v>
      </c>
      <c r="K66" s="50" t="s">
        <v>4</v>
      </c>
    </row>
    <row r="67" spans="1:11" ht="49.5" customHeight="1">
      <c r="A67" s="86"/>
      <c r="B67" s="99"/>
      <c r="C67" s="98"/>
      <c r="D67" s="98"/>
      <c r="E67" s="49">
        <v>900</v>
      </c>
      <c r="F67" s="49">
        <v>800</v>
      </c>
      <c r="G67" s="49">
        <v>750</v>
      </c>
      <c r="H67" s="49">
        <v>750</v>
      </c>
      <c r="I67" s="49">
        <v>1150</v>
      </c>
      <c r="J67" s="49">
        <f t="shared" si="17"/>
        <v>4350</v>
      </c>
      <c r="K67" s="50" t="s">
        <v>5</v>
      </c>
    </row>
    <row r="68" spans="1:11" ht="15.75">
      <c r="A68" s="102">
        <v>27</v>
      </c>
      <c r="B68" s="99" t="s">
        <v>48</v>
      </c>
      <c r="C68" s="100">
        <v>2015</v>
      </c>
      <c r="D68" s="100" t="s">
        <v>45</v>
      </c>
      <c r="E68" s="49">
        <v>1047.7</v>
      </c>
      <c r="F68" s="49"/>
      <c r="G68" s="49"/>
      <c r="H68" s="49"/>
      <c r="I68" s="49"/>
      <c r="J68" s="49">
        <f t="shared" si="17"/>
        <v>1047.7</v>
      </c>
      <c r="K68" s="50" t="s">
        <v>4</v>
      </c>
    </row>
    <row r="69" spans="1:11" ht="15.75">
      <c r="A69" s="107"/>
      <c r="B69" s="99"/>
      <c r="C69" s="108"/>
      <c r="D69" s="108"/>
      <c r="E69" s="49">
        <v>1000</v>
      </c>
      <c r="F69" s="49"/>
      <c r="G69" s="49"/>
      <c r="H69" s="49"/>
      <c r="I69" s="49"/>
      <c r="J69" s="49">
        <f t="shared" si="17"/>
        <v>1000</v>
      </c>
      <c r="K69" s="50" t="s">
        <v>40</v>
      </c>
    </row>
    <row r="70" spans="1:11" ht="22.5" customHeight="1">
      <c r="A70" s="103"/>
      <c r="B70" s="99"/>
      <c r="C70" s="101"/>
      <c r="D70" s="101"/>
      <c r="E70" s="49">
        <v>47.7</v>
      </c>
      <c r="F70" s="49"/>
      <c r="G70" s="49"/>
      <c r="H70" s="49"/>
      <c r="I70" s="49"/>
      <c r="J70" s="49">
        <f>E70+F70+G70+H70+I70</f>
        <v>47.7</v>
      </c>
      <c r="K70" s="50" t="s">
        <v>5</v>
      </c>
    </row>
    <row r="71" spans="1:11" ht="22.5" customHeight="1">
      <c r="A71" s="102">
        <v>28</v>
      </c>
      <c r="B71" s="100" t="s">
        <v>69</v>
      </c>
      <c r="C71" s="100">
        <v>2017</v>
      </c>
      <c r="D71" s="98" t="s">
        <v>6</v>
      </c>
      <c r="E71" s="49"/>
      <c r="F71" s="49"/>
      <c r="G71" s="49">
        <v>7500</v>
      </c>
      <c r="H71" s="49"/>
      <c r="I71" s="49"/>
      <c r="J71" s="49">
        <f t="shared" si="17"/>
        <v>7500</v>
      </c>
      <c r="K71" s="50" t="s">
        <v>4</v>
      </c>
    </row>
    <row r="72" spans="1:11" ht="33" customHeight="1">
      <c r="A72" s="103"/>
      <c r="B72" s="101"/>
      <c r="C72" s="101"/>
      <c r="D72" s="98"/>
      <c r="E72" s="49"/>
      <c r="F72" s="49"/>
      <c r="G72" s="49">
        <v>7500</v>
      </c>
      <c r="H72" s="49"/>
      <c r="I72" s="49"/>
      <c r="J72" s="49">
        <f t="shared" si="17"/>
        <v>7500</v>
      </c>
      <c r="K72" s="50" t="s">
        <v>40</v>
      </c>
    </row>
    <row r="73" spans="1:11" ht="15.75">
      <c r="A73" s="86">
        <v>29</v>
      </c>
      <c r="B73" s="99" t="s">
        <v>18</v>
      </c>
      <c r="C73" s="98"/>
      <c r="D73" s="98"/>
      <c r="E73" s="33">
        <f>E77+E75</f>
        <v>15.7</v>
      </c>
      <c r="F73" s="33">
        <f t="shared" ref="F73:J74" si="18">F77+F75</f>
        <v>20</v>
      </c>
      <c r="G73" s="33">
        <f t="shared" si="18"/>
        <v>20</v>
      </c>
      <c r="H73" s="33">
        <f t="shared" si="18"/>
        <v>20</v>
      </c>
      <c r="I73" s="33">
        <f t="shared" si="18"/>
        <v>105</v>
      </c>
      <c r="J73" s="33">
        <f>J77+J75</f>
        <v>180.7</v>
      </c>
      <c r="K73" s="50" t="s">
        <v>4</v>
      </c>
    </row>
    <row r="74" spans="1:11" ht="78.75" customHeight="1">
      <c r="A74" s="86"/>
      <c r="B74" s="99"/>
      <c r="C74" s="98"/>
      <c r="D74" s="98"/>
      <c r="E74" s="33">
        <f>E78+E76</f>
        <v>15.7</v>
      </c>
      <c r="F74" s="33">
        <f t="shared" si="18"/>
        <v>20</v>
      </c>
      <c r="G74" s="33">
        <f t="shared" si="18"/>
        <v>20</v>
      </c>
      <c r="H74" s="33">
        <f t="shared" si="18"/>
        <v>20</v>
      </c>
      <c r="I74" s="33">
        <f t="shared" si="18"/>
        <v>105</v>
      </c>
      <c r="J74" s="33">
        <f t="shared" si="18"/>
        <v>180.7</v>
      </c>
      <c r="K74" s="50" t="s">
        <v>5</v>
      </c>
    </row>
    <row r="75" spans="1:11" ht="15.75" customHeight="1">
      <c r="A75" s="86">
        <v>30</v>
      </c>
      <c r="B75" s="99" t="s">
        <v>27</v>
      </c>
      <c r="C75" s="98" t="s">
        <v>26</v>
      </c>
      <c r="D75" s="98" t="s">
        <v>7</v>
      </c>
      <c r="E75" s="49">
        <v>15.7</v>
      </c>
      <c r="F75" s="49">
        <v>20</v>
      </c>
      <c r="G75" s="49">
        <v>20</v>
      </c>
      <c r="H75" s="49">
        <v>20</v>
      </c>
      <c r="I75" s="49">
        <v>45</v>
      </c>
      <c r="J75" s="49">
        <f>E75+F75+G75+H75+I75</f>
        <v>120.7</v>
      </c>
      <c r="K75" s="50" t="s">
        <v>4</v>
      </c>
    </row>
    <row r="76" spans="1:11" ht="33.75" customHeight="1">
      <c r="A76" s="86"/>
      <c r="B76" s="99"/>
      <c r="C76" s="98"/>
      <c r="D76" s="98"/>
      <c r="E76" s="49">
        <v>15.7</v>
      </c>
      <c r="F76" s="49">
        <v>20</v>
      </c>
      <c r="G76" s="49">
        <v>20</v>
      </c>
      <c r="H76" s="49">
        <v>20</v>
      </c>
      <c r="I76" s="49">
        <v>45</v>
      </c>
      <c r="J76" s="49">
        <f>E76+F76+G76+H76+I76</f>
        <v>120.7</v>
      </c>
      <c r="K76" s="50" t="s">
        <v>5</v>
      </c>
    </row>
    <row r="77" spans="1:11" ht="15" customHeight="1">
      <c r="A77" s="86">
        <v>31</v>
      </c>
      <c r="B77" s="99" t="s">
        <v>19</v>
      </c>
      <c r="C77" s="98" t="s">
        <v>61</v>
      </c>
      <c r="D77" s="100" t="s">
        <v>7</v>
      </c>
      <c r="E77" s="49"/>
      <c r="F77" s="49"/>
      <c r="G77" s="49"/>
      <c r="H77" s="49">
        <v>0</v>
      </c>
      <c r="I77" s="49">
        <v>60</v>
      </c>
      <c r="J77" s="49">
        <f>E77+F77+G77+H77+I77</f>
        <v>60</v>
      </c>
      <c r="K77" s="50" t="s">
        <v>4</v>
      </c>
    </row>
    <row r="78" spans="1:11" ht="48.75" customHeight="1">
      <c r="A78" s="86"/>
      <c r="B78" s="99"/>
      <c r="C78" s="98"/>
      <c r="D78" s="101"/>
      <c r="E78" s="49"/>
      <c r="F78" s="49"/>
      <c r="G78" s="49"/>
      <c r="H78" s="49">
        <v>0</v>
      </c>
      <c r="I78" s="49">
        <v>60</v>
      </c>
      <c r="J78" s="49">
        <f>E78+F78+G78+H78+I78</f>
        <v>60</v>
      </c>
      <c r="K78" s="50" t="s">
        <v>5</v>
      </c>
    </row>
    <row r="79" spans="1:11" ht="15.75">
      <c r="A79" s="86">
        <v>32</v>
      </c>
      <c r="B79" s="99" t="s">
        <v>20</v>
      </c>
      <c r="C79" s="98"/>
      <c r="D79" s="98"/>
      <c r="E79" s="49">
        <f>E81+E83</f>
        <v>163.30000000000001</v>
      </c>
      <c r="F79" s="49">
        <f t="shared" ref="F79:I80" si="19">F81+F83</f>
        <v>340.7</v>
      </c>
      <c r="G79" s="49">
        <f t="shared" si="19"/>
        <v>343.1</v>
      </c>
      <c r="H79" s="49">
        <f t="shared" si="19"/>
        <v>350</v>
      </c>
      <c r="I79" s="49">
        <f t="shared" si="19"/>
        <v>465</v>
      </c>
      <c r="J79" s="49">
        <f>J81+J83</f>
        <v>1662.1000000000001</v>
      </c>
      <c r="K79" s="50" t="s">
        <v>4</v>
      </c>
    </row>
    <row r="80" spans="1:11" ht="33.75" customHeight="1">
      <c r="A80" s="86"/>
      <c r="B80" s="99"/>
      <c r="C80" s="98"/>
      <c r="D80" s="98"/>
      <c r="E80" s="49">
        <f>E82+E84</f>
        <v>163.30000000000001</v>
      </c>
      <c r="F80" s="49">
        <f t="shared" si="19"/>
        <v>340.7</v>
      </c>
      <c r="G80" s="49">
        <f t="shared" si="19"/>
        <v>343.1</v>
      </c>
      <c r="H80" s="49">
        <f t="shared" si="19"/>
        <v>350</v>
      </c>
      <c r="I80" s="49">
        <f t="shared" si="19"/>
        <v>465</v>
      </c>
      <c r="J80" s="49">
        <f>J82+J84</f>
        <v>1662.1000000000001</v>
      </c>
      <c r="K80" s="50" t="s">
        <v>5</v>
      </c>
    </row>
    <row r="81" spans="1:11" ht="15.75" customHeight="1">
      <c r="A81" s="86">
        <v>33</v>
      </c>
      <c r="B81" s="99" t="s">
        <v>43</v>
      </c>
      <c r="C81" s="98" t="s">
        <v>26</v>
      </c>
      <c r="D81" s="98" t="s">
        <v>6</v>
      </c>
      <c r="E81" s="49">
        <v>120</v>
      </c>
      <c r="F81" s="49">
        <v>289.7</v>
      </c>
      <c r="G81" s="49">
        <v>300</v>
      </c>
      <c r="H81" s="49">
        <v>300</v>
      </c>
      <c r="I81" s="49">
        <v>400</v>
      </c>
      <c r="J81" s="49">
        <f>E81+F81+G81+H81+I81</f>
        <v>1409.7</v>
      </c>
      <c r="K81" s="50" t="s">
        <v>4</v>
      </c>
    </row>
    <row r="82" spans="1:11" ht="82.5" customHeight="1">
      <c r="A82" s="86"/>
      <c r="B82" s="99"/>
      <c r="C82" s="98"/>
      <c r="D82" s="98"/>
      <c r="E82" s="49">
        <v>120</v>
      </c>
      <c r="F82" s="49">
        <v>289.7</v>
      </c>
      <c r="G82" s="49">
        <v>300</v>
      </c>
      <c r="H82" s="49">
        <v>300</v>
      </c>
      <c r="I82" s="49">
        <v>400</v>
      </c>
      <c r="J82" s="49">
        <f>E82+F82+G82+H82+I82</f>
        <v>1409.7</v>
      </c>
      <c r="K82" s="50" t="s">
        <v>5</v>
      </c>
    </row>
    <row r="83" spans="1:11" ht="15.75">
      <c r="A83" s="86">
        <v>34</v>
      </c>
      <c r="B83" s="99" t="s">
        <v>55</v>
      </c>
      <c r="C83" s="98" t="s">
        <v>26</v>
      </c>
      <c r="D83" s="98" t="s">
        <v>6</v>
      </c>
      <c r="E83" s="49">
        <v>43.3</v>
      </c>
      <c r="F83" s="49">
        <v>51</v>
      </c>
      <c r="G83" s="49">
        <v>43.1</v>
      </c>
      <c r="H83" s="49">
        <v>50</v>
      </c>
      <c r="I83" s="49">
        <v>65</v>
      </c>
      <c r="J83" s="49">
        <f>E83+F83+G83+H83+I83</f>
        <v>252.4</v>
      </c>
      <c r="K83" s="50" t="s">
        <v>4</v>
      </c>
    </row>
    <row r="84" spans="1:11" ht="63" customHeight="1">
      <c r="A84" s="86"/>
      <c r="B84" s="99"/>
      <c r="C84" s="98"/>
      <c r="D84" s="98"/>
      <c r="E84" s="49">
        <v>43.3</v>
      </c>
      <c r="F84" s="49">
        <v>51</v>
      </c>
      <c r="G84" s="49">
        <v>43.1</v>
      </c>
      <c r="H84" s="49">
        <v>50</v>
      </c>
      <c r="I84" s="49">
        <v>65</v>
      </c>
      <c r="J84" s="49">
        <f>E84+F84+G84+H84+I84</f>
        <v>252.4</v>
      </c>
      <c r="K84" s="50" t="s">
        <v>5</v>
      </c>
    </row>
    <row r="85" spans="1:11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</row>
    <row r="86" spans="1:11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</row>
    <row r="87" spans="1:11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</row>
    <row r="88" spans="1:11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</row>
    <row r="89" spans="1:11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</row>
    <row r="91" spans="1:11" ht="15.75" customHeight="1">
      <c r="B91" s="4"/>
      <c r="C91" s="4"/>
      <c r="D91" s="84" t="s">
        <v>29</v>
      </c>
      <c r="E91" s="85" t="s">
        <v>0</v>
      </c>
      <c r="F91" s="85"/>
      <c r="G91" s="85"/>
      <c r="H91" s="85"/>
      <c r="I91" s="85"/>
      <c r="J91" s="85"/>
    </row>
    <row r="92" spans="1:11" ht="15.75" customHeight="1">
      <c r="B92" s="4"/>
      <c r="C92" s="4"/>
      <c r="D92" s="84"/>
      <c r="E92" s="48" t="s">
        <v>2</v>
      </c>
      <c r="F92" s="48" t="s">
        <v>21</v>
      </c>
      <c r="G92" s="48" t="s">
        <v>22</v>
      </c>
      <c r="H92" s="48" t="s">
        <v>23</v>
      </c>
      <c r="I92" s="48" t="s">
        <v>24</v>
      </c>
      <c r="J92" s="48" t="s">
        <v>30</v>
      </c>
    </row>
    <row r="93" spans="1:11" ht="15.75" customHeight="1">
      <c r="B93" s="4"/>
      <c r="C93" s="4"/>
      <c r="D93" s="47" t="s">
        <v>31</v>
      </c>
      <c r="E93" s="48">
        <f t="shared" ref="E93:I93" si="20">E6+E47</f>
        <v>24733.100000000002</v>
      </c>
      <c r="F93" s="48">
        <f t="shared" si="20"/>
        <v>24993</v>
      </c>
      <c r="G93" s="48">
        <f t="shared" si="20"/>
        <v>43324.899999999994</v>
      </c>
      <c r="H93" s="48">
        <f t="shared" si="20"/>
        <v>28846.1</v>
      </c>
      <c r="I93" s="48">
        <f t="shared" si="20"/>
        <v>31821.4</v>
      </c>
      <c r="J93" s="48">
        <f>J6+J47</f>
        <v>153718.5</v>
      </c>
    </row>
    <row r="94" spans="1:11" ht="15.75" customHeight="1">
      <c r="B94" s="4"/>
      <c r="C94" s="4"/>
      <c r="D94" s="47" t="s">
        <v>66</v>
      </c>
      <c r="E94" s="48">
        <f t="shared" ref="E94:F94" si="21">E7</f>
        <v>0</v>
      </c>
      <c r="F94" s="48">
        <f t="shared" si="21"/>
        <v>0</v>
      </c>
      <c r="G94" s="48">
        <f>G7</f>
        <v>537.70000000000005</v>
      </c>
      <c r="H94" s="48">
        <f t="shared" ref="H94:I94" si="22">H7</f>
        <v>0</v>
      </c>
      <c r="I94" s="48">
        <f t="shared" si="22"/>
        <v>0</v>
      </c>
      <c r="J94" s="48">
        <f>J7</f>
        <v>537.70000000000005</v>
      </c>
    </row>
    <row r="95" spans="1:11" ht="15.75" customHeight="1">
      <c r="B95" s="4"/>
      <c r="C95" s="4"/>
      <c r="D95" s="47" t="s">
        <v>41</v>
      </c>
      <c r="E95" s="48">
        <f t="shared" ref="E95:J96" si="23">E8+E48</f>
        <v>7793.2</v>
      </c>
      <c r="F95" s="48">
        <f t="shared" si="23"/>
        <v>6638</v>
      </c>
      <c r="G95" s="48">
        <f>G8+G48</f>
        <v>14749.1</v>
      </c>
      <c r="H95" s="48">
        <f t="shared" si="23"/>
        <v>7105.6</v>
      </c>
      <c r="I95" s="48">
        <f t="shared" si="23"/>
        <v>96</v>
      </c>
      <c r="J95" s="48">
        <f t="shared" si="23"/>
        <v>36381.899999999994</v>
      </c>
    </row>
    <row r="96" spans="1:11" ht="15.75" customHeight="1">
      <c r="B96" s="4"/>
      <c r="C96" s="4"/>
      <c r="D96" s="47" t="s">
        <v>32</v>
      </c>
      <c r="E96" s="48">
        <f t="shared" si="23"/>
        <v>16939.900000000001</v>
      </c>
      <c r="F96" s="48">
        <f t="shared" si="23"/>
        <v>18355</v>
      </c>
      <c r="G96" s="48">
        <f>G9+G49</f>
        <v>28038.1</v>
      </c>
      <c r="H96" s="48">
        <f t="shared" si="23"/>
        <v>21740.5</v>
      </c>
      <c r="I96" s="48">
        <f t="shared" si="23"/>
        <v>31725.4</v>
      </c>
      <c r="J96" s="48">
        <f t="shared" si="23"/>
        <v>116798.9</v>
      </c>
    </row>
    <row r="97" spans="2:10" ht="15.75" customHeight="1">
      <c r="B97" s="4"/>
      <c r="C97" s="4"/>
      <c r="D97" s="47" t="s">
        <v>33</v>
      </c>
      <c r="E97" s="48"/>
      <c r="F97" s="48"/>
      <c r="G97" s="48"/>
      <c r="H97" s="48"/>
      <c r="I97" s="48"/>
      <c r="J97" s="48"/>
    </row>
    <row r="98" spans="2:10" ht="15.75" customHeight="1">
      <c r="B98" s="4"/>
      <c r="C98" s="4"/>
      <c r="D98" s="47" t="s">
        <v>32</v>
      </c>
      <c r="E98" s="48"/>
      <c r="F98" s="48"/>
      <c r="G98" s="48"/>
      <c r="H98" s="48"/>
      <c r="I98" s="48"/>
      <c r="J98" s="48"/>
    </row>
    <row r="99" spans="2:10" ht="15.75" customHeight="1">
      <c r="B99" s="4"/>
      <c r="C99" s="4"/>
      <c r="D99" s="47" t="s">
        <v>34</v>
      </c>
      <c r="E99" s="48"/>
      <c r="F99" s="48"/>
      <c r="G99" s="48"/>
      <c r="H99" s="48"/>
      <c r="I99" s="48"/>
      <c r="J99" s="48"/>
    </row>
    <row r="100" spans="2:10" ht="15.75" customHeight="1">
      <c r="B100" s="4"/>
      <c r="C100" s="4"/>
      <c r="D100" s="47" t="s">
        <v>32</v>
      </c>
      <c r="E100" s="48"/>
      <c r="F100" s="48"/>
      <c r="G100" s="48"/>
      <c r="H100" s="48"/>
      <c r="I100" s="48"/>
      <c r="J100" s="48"/>
    </row>
    <row r="101" spans="2:10" ht="15.75" customHeight="1">
      <c r="B101" s="4"/>
      <c r="C101" s="4"/>
      <c r="D101" s="47" t="s">
        <v>35</v>
      </c>
      <c r="E101" s="48">
        <f t="shared" ref="E101:J104" si="24">E93</f>
        <v>24733.100000000002</v>
      </c>
      <c r="F101" s="48">
        <f t="shared" si="24"/>
        <v>24993</v>
      </c>
      <c r="G101" s="48">
        <f t="shared" si="24"/>
        <v>43324.899999999994</v>
      </c>
      <c r="H101" s="48">
        <f t="shared" si="24"/>
        <v>28846.1</v>
      </c>
      <c r="I101" s="48">
        <f t="shared" si="24"/>
        <v>31821.4</v>
      </c>
      <c r="J101" s="48">
        <f t="shared" si="24"/>
        <v>153718.5</v>
      </c>
    </row>
    <row r="102" spans="2:10" ht="15.75" customHeight="1">
      <c r="B102" s="4"/>
      <c r="C102" s="4"/>
      <c r="D102" s="47" t="s">
        <v>66</v>
      </c>
      <c r="E102" s="48">
        <f t="shared" si="24"/>
        <v>0</v>
      </c>
      <c r="F102" s="48">
        <f t="shared" si="24"/>
        <v>0</v>
      </c>
      <c r="G102" s="48">
        <f t="shared" si="24"/>
        <v>537.70000000000005</v>
      </c>
      <c r="H102" s="48">
        <f t="shared" si="24"/>
        <v>0</v>
      </c>
      <c r="I102" s="48">
        <f t="shared" si="24"/>
        <v>0</v>
      </c>
      <c r="J102" s="48">
        <f t="shared" si="24"/>
        <v>537.70000000000005</v>
      </c>
    </row>
    <row r="103" spans="2:10" ht="15.75" customHeight="1">
      <c r="B103" s="4"/>
      <c r="C103" s="4"/>
      <c r="D103" s="47" t="s">
        <v>41</v>
      </c>
      <c r="E103" s="48">
        <f>E95</f>
        <v>7793.2</v>
      </c>
      <c r="F103" s="48">
        <f t="shared" si="24"/>
        <v>6638</v>
      </c>
      <c r="G103" s="48">
        <f t="shared" si="24"/>
        <v>14749.1</v>
      </c>
      <c r="H103" s="48">
        <f t="shared" si="24"/>
        <v>7105.6</v>
      </c>
      <c r="I103" s="48">
        <f t="shared" si="24"/>
        <v>96</v>
      </c>
      <c r="J103" s="48">
        <f>J95</f>
        <v>36381.899999999994</v>
      </c>
    </row>
    <row r="104" spans="2:10" ht="15.75" customHeight="1">
      <c r="B104" s="4"/>
      <c r="C104" s="4"/>
      <c r="D104" s="47" t="s">
        <v>32</v>
      </c>
      <c r="E104" s="48">
        <f>E96</f>
        <v>16939.900000000001</v>
      </c>
      <c r="F104" s="48">
        <f t="shared" si="24"/>
        <v>18355</v>
      </c>
      <c r="G104" s="48">
        <f t="shared" si="24"/>
        <v>28038.1</v>
      </c>
      <c r="H104" s="48">
        <f t="shared" si="24"/>
        <v>21740.5</v>
      </c>
      <c r="I104" s="48">
        <f t="shared" si="24"/>
        <v>31725.4</v>
      </c>
      <c r="J104" s="48">
        <f t="shared" si="24"/>
        <v>116798.9</v>
      </c>
    </row>
  </sheetData>
  <mergeCells count="147">
    <mergeCell ref="A1:K1"/>
    <mergeCell ref="A2:K2"/>
    <mergeCell ref="A3:A4"/>
    <mergeCell ref="B3:B4"/>
    <mergeCell ref="C3:C4"/>
    <mergeCell ref="D3:D4"/>
    <mergeCell ref="E3:J3"/>
    <mergeCell ref="K3:K4"/>
    <mergeCell ref="A14:A16"/>
    <mergeCell ref="B14:B16"/>
    <mergeCell ref="C14:C16"/>
    <mergeCell ref="D14:D16"/>
    <mergeCell ref="A17:A18"/>
    <mergeCell ref="B17:B18"/>
    <mergeCell ref="C17:C18"/>
    <mergeCell ref="D17:D18"/>
    <mergeCell ref="A6:A9"/>
    <mergeCell ref="B6:B9"/>
    <mergeCell ref="C6:C9"/>
    <mergeCell ref="D6:D9"/>
    <mergeCell ref="A10:A13"/>
    <mergeCell ref="B10:B13"/>
    <mergeCell ref="C10:C13"/>
    <mergeCell ref="D10:D13"/>
    <mergeCell ref="A23:A24"/>
    <mergeCell ref="B23:B24"/>
    <mergeCell ref="C23:C24"/>
    <mergeCell ref="D23:D24"/>
    <mergeCell ref="A25:A26"/>
    <mergeCell ref="B25:B26"/>
    <mergeCell ref="C25:C26"/>
    <mergeCell ref="D25:D26"/>
    <mergeCell ref="A19:A20"/>
    <mergeCell ref="B19:B20"/>
    <mergeCell ref="C19:C20"/>
    <mergeCell ref="D19:D20"/>
    <mergeCell ref="A21:A22"/>
    <mergeCell ref="B21:B22"/>
    <mergeCell ref="C21:C22"/>
    <mergeCell ref="D21:D22"/>
    <mergeCell ref="A31:A32"/>
    <mergeCell ref="B31:B32"/>
    <mergeCell ref="C31:C32"/>
    <mergeCell ref="D31:D32"/>
    <mergeCell ref="A33:A34"/>
    <mergeCell ref="B33:B34"/>
    <mergeCell ref="C33:C34"/>
    <mergeCell ref="D33:D34"/>
    <mergeCell ref="A27:A28"/>
    <mergeCell ref="B27:B28"/>
    <mergeCell ref="C27:C28"/>
    <mergeCell ref="D27:D28"/>
    <mergeCell ref="A29:A30"/>
    <mergeCell ref="B29:B30"/>
    <mergeCell ref="C29:C30"/>
    <mergeCell ref="D29:D30"/>
    <mergeCell ref="A39:A40"/>
    <mergeCell ref="B39:B40"/>
    <mergeCell ref="C39:C40"/>
    <mergeCell ref="D39:D40"/>
    <mergeCell ref="A41:A43"/>
    <mergeCell ref="B41:B43"/>
    <mergeCell ref="C41:C43"/>
    <mergeCell ref="D41:D43"/>
    <mergeCell ref="A35:A36"/>
    <mergeCell ref="B35:B36"/>
    <mergeCell ref="C35:C36"/>
    <mergeCell ref="D35:D36"/>
    <mergeCell ref="A37:A38"/>
    <mergeCell ref="B37:B38"/>
    <mergeCell ref="C37:C38"/>
    <mergeCell ref="D37:D38"/>
    <mergeCell ref="A50:A52"/>
    <mergeCell ref="B50:B52"/>
    <mergeCell ref="C50:C52"/>
    <mergeCell ref="D50:D52"/>
    <mergeCell ref="A53:A55"/>
    <mergeCell ref="B53:B55"/>
    <mergeCell ref="C53:C55"/>
    <mergeCell ref="D53:D55"/>
    <mergeCell ref="A44:A45"/>
    <mergeCell ref="B44:B45"/>
    <mergeCell ref="C44:C45"/>
    <mergeCell ref="D44:D45"/>
    <mergeCell ref="A46:K46"/>
    <mergeCell ref="A47:A49"/>
    <mergeCell ref="B47:B49"/>
    <mergeCell ref="C47:C49"/>
    <mergeCell ref="D47:D49"/>
    <mergeCell ref="A60:A61"/>
    <mergeCell ref="B60:B61"/>
    <mergeCell ref="C60:C61"/>
    <mergeCell ref="D60:D61"/>
    <mergeCell ref="A62:A63"/>
    <mergeCell ref="B62:B63"/>
    <mergeCell ref="C62:C63"/>
    <mergeCell ref="D62:D63"/>
    <mergeCell ref="A56:A57"/>
    <mergeCell ref="B56:B57"/>
    <mergeCell ref="C56:C57"/>
    <mergeCell ref="D56:D57"/>
    <mergeCell ref="A58:A59"/>
    <mergeCell ref="B58:B59"/>
    <mergeCell ref="C58:C59"/>
    <mergeCell ref="D58:D59"/>
    <mergeCell ref="A68:A70"/>
    <mergeCell ref="B68:B70"/>
    <mergeCell ref="C68:C70"/>
    <mergeCell ref="D68:D70"/>
    <mergeCell ref="A71:A72"/>
    <mergeCell ref="B71:B72"/>
    <mergeCell ref="C71:C72"/>
    <mergeCell ref="D71:D72"/>
    <mergeCell ref="A64:A65"/>
    <mergeCell ref="B64:B65"/>
    <mergeCell ref="C64:C65"/>
    <mergeCell ref="D64:D65"/>
    <mergeCell ref="A66:A67"/>
    <mergeCell ref="B66:B67"/>
    <mergeCell ref="C66:C67"/>
    <mergeCell ref="D66:D67"/>
    <mergeCell ref="A77:A78"/>
    <mergeCell ref="B77:B78"/>
    <mergeCell ref="C77:C78"/>
    <mergeCell ref="D77:D78"/>
    <mergeCell ref="A79:A80"/>
    <mergeCell ref="B79:B80"/>
    <mergeCell ref="C79:C80"/>
    <mergeCell ref="D79:D80"/>
    <mergeCell ref="A73:A74"/>
    <mergeCell ref="B73:B74"/>
    <mergeCell ref="C73:C74"/>
    <mergeCell ref="D73:D74"/>
    <mergeCell ref="A75:A76"/>
    <mergeCell ref="B75:B76"/>
    <mergeCell ref="C75:C76"/>
    <mergeCell ref="D75:D76"/>
    <mergeCell ref="D91:D92"/>
    <mergeCell ref="E91:J91"/>
    <mergeCell ref="A81:A82"/>
    <mergeCell ref="B81:B82"/>
    <mergeCell ref="C81:C82"/>
    <mergeCell ref="D81:D82"/>
    <mergeCell ref="A83:A84"/>
    <mergeCell ref="B83:B84"/>
    <mergeCell ref="C83:C84"/>
    <mergeCell ref="D83:D84"/>
  </mergeCells>
  <pageMargins left="0.39370078740157483" right="0.39370078740157483" top="1.1811023622047245" bottom="0.59055118110236227" header="0.31496062992125984" footer="0.31496062992125984"/>
  <pageSetup paperSize="9" scale="90" orientation="landscape" horizont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14"/>
  <sheetViews>
    <sheetView view="pageBreakPreview" zoomScaleSheetLayoutView="100" workbookViewId="0">
      <selection activeCell="I14" sqref="I14"/>
    </sheetView>
  </sheetViews>
  <sheetFormatPr defaultRowHeight="15"/>
  <cols>
    <col min="1" max="1" width="3.85546875" customWidth="1"/>
    <col min="2" max="2" width="29.28515625" customWidth="1"/>
    <col min="4" max="4" width="35.85546875" customWidth="1"/>
    <col min="10" max="10" width="9.85546875" customWidth="1"/>
    <col min="11" max="11" width="20.28515625" customWidth="1"/>
  </cols>
  <sheetData>
    <row r="1" spans="1:11" ht="19.5" customHeight="1">
      <c r="A1" s="89" t="s">
        <v>42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31.5" customHeight="1">
      <c r="A2" s="90" t="s">
        <v>28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ht="48" customHeight="1">
      <c r="A3" s="83" t="s">
        <v>8</v>
      </c>
      <c r="B3" s="83" t="s">
        <v>9</v>
      </c>
      <c r="C3" s="83" t="s">
        <v>10</v>
      </c>
      <c r="D3" s="83" t="s">
        <v>11</v>
      </c>
      <c r="E3" s="83" t="s">
        <v>0</v>
      </c>
      <c r="F3" s="83"/>
      <c r="G3" s="83"/>
      <c r="H3" s="83"/>
      <c r="I3" s="83"/>
      <c r="J3" s="83"/>
      <c r="K3" s="83" t="s">
        <v>1</v>
      </c>
    </row>
    <row r="4" spans="1:11" ht="15.75">
      <c r="A4" s="83"/>
      <c r="B4" s="83"/>
      <c r="C4" s="83"/>
      <c r="D4" s="83"/>
      <c r="E4" s="57" t="s">
        <v>2</v>
      </c>
      <c r="F4" s="57" t="s">
        <v>21</v>
      </c>
      <c r="G4" s="57" t="s">
        <v>22</v>
      </c>
      <c r="H4" s="57" t="s">
        <v>23</v>
      </c>
      <c r="I4" s="57" t="s">
        <v>24</v>
      </c>
      <c r="J4" s="57" t="s">
        <v>3</v>
      </c>
      <c r="K4" s="83"/>
    </row>
    <row r="5" spans="1:11" ht="15.7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60">
        <v>8</v>
      </c>
      <c r="I5" s="60">
        <v>9</v>
      </c>
      <c r="J5" s="60">
        <v>10</v>
      </c>
      <c r="K5" s="60">
        <v>11</v>
      </c>
    </row>
    <row r="6" spans="1:11" ht="15.75">
      <c r="A6" s="86">
        <v>1</v>
      </c>
      <c r="B6" s="99" t="s">
        <v>12</v>
      </c>
      <c r="C6" s="98"/>
      <c r="D6" s="98"/>
      <c r="E6" s="60">
        <f t="shared" ref="E6:J9" si="0">E10</f>
        <v>1442.2</v>
      </c>
      <c r="F6" s="60">
        <f t="shared" si="0"/>
        <v>2554.6999999999998</v>
      </c>
      <c r="G6" s="60">
        <f t="shared" si="0"/>
        <v>7645.6</v>
      </c>
      <c r="H6" s="60">
        <f t="shared" si="0"/>
        <v>16996.5</v>
      </c>
      <c r="I6" s="60">
        <f t="shared" si="0"/>
        <v>15540.2</v>
      </c>
      <c r="J6" s="60">
        <f>J10</f>
        <v>44179.199999999997</v>
      </c>
      <c r="K6" s="61" t="s">
        <v>4</v>
      </c>
    </row>
    <row r="7" spans="1:11" ht="31.5">
      <c r="A7" s="86"/>
      <c r="B7" s="99"/>
      <c r="C7" s="98"/>
      <c r="D7" s="98"/>
      <c r="E7" s="60">
        <f t="shared" si="0"/>
        <v>0</v>
      </c>
      <c r="F7" s="60">
        <f t="shared" si="0"/>
        <v>0</v>
      </c>
      <c r="G7" s="60">
        <f t="shared" si="0"/>
        <v>537.70000000000005</v>
      </c>
      <c r="H7" s="60">
        <f t="shared" si="0"/>
        <v>516.79999999999995</v>
      </c>
      <c r="I7" s="60">
        <f t="shared" si="0"/>
        <v>0</v>
      </c>
      <c r="J7" s="60">
        <f t="shared" si="0"/>
        <v>1054.5</v>
      </c>
      <c r="K7" s="61" t="s">
        <v>65</v>
      </c>
    </row>
    <row r="8" spans="1:11" ht="15.75">
      <c r="A8" s="86"/>
      <c r="B8" s="99"/>
      <c r="C8" s="98"/>
      <c r="D8" s="98"/>
      <c r="E8" s="60">
        <f t="shared" si="0"/>
        <v>172.2</v>
      </c>
      <c r="F8" s="60">
        <f t="shared" si="0"/>
        <v>268.7</v>
      </c>
      <c r="G8" s="60">
        <f t="shared" si="0"/>
        <v>858.2</v>
      </c>
      <c r="H8" s="60">
        <f t="shared" si="0"/>
        <v>9134.9</v>
      </c>
      <c r="I8" s="60">
        <f t="shared" si="0"/>
        <v>9096</v>
      </c>
      <c r="J8" s="60">
        <f t="shared" si="0"/>
        <v>19530</v>
      </c>
      <c r="K8" s="61" t="s">
        <v>40</v>
      </c>
    </row>
    <row r="9" spans="1:11" ht="15.75">
      <c r="A9" s="86"/>
      <c r="B9" s="99"/>
      <c r="C9" s="98"/>
      <c r="D9" s="98"/>
      <c r="E9" s="60">
        <f>E13</f>
        <v>1270</v>
      </c>
      <c r="F9" s="60">
        <f t="shared" si="0"/>
        <v>2286</v>
      </c>
      <c r="G9" s="60">
        <f>G13</f>
        <v>6249.7</v>
      </c>
      <c r="H9" s="60">
        <f>H13</f>
        <v>7344.8</v>
      </c>
      <c r="I9" s="60">
        <f>I13</f>
        <v>6444.2000000000007</v>
      </c>
      <c r="J9" s="60">
        <f>J13</f>
        <v>23594.699999999997</v>
      </c>
      <c r="K9" s="61" t="s">
        <v>5</v>
      </c>
    </row>
    <row r="10" spans="1:11" ht="15" customHeight="1">
      <c r="A10" s="86">
        <v>2</v>
      </c>
      <c r="B10" s="99" t="s">
        <v>13</v>
      </c>
      <c r="C10" s="98"/>
      <c r="D10" s="98"/>
      <c r="E10" s="60">
        <f>E14+E17+E19+E21+E23+E25+E27+E29+E31+E33+E35+E37+E39+E41+E47</f>
        <v>1442.2</v>
      </c>
      <c r="F10" s="60">
        <f t="shared" ref="F10:G10" si="1">F14+F17+F19+F21+F23+F25+F27+F29+F31+F33+F35+F37+F39+F41+F47</f>
        <v>2554.6999999999998</v>
      </c>
      <c r="G10" s="60">
        <f t="shared" si="1"/>
        <v>7645.6</v>
      </c>
      <c r="H10" s="60">
        <f>H14+H17+H19+H21+H23+H25+H27+H29+H31+H33+H35+H37+H39+H41+H47+H49+H53</f>
        <v>16996.5</v>
      </c>
      <c r="I10" s="60">
        <f>I14+I17+I19+I21+I23+I25+I27+I29+I31+I33+I35+I37+I39+I41+I47+I49+I53</f>
        <v>15540.2</v>
      </c>
      <c r="J10" s="60">
        <f t="shared" ref="J10" si="2">J14+J17+J19+J21+J23+J25+J27+J29+J31+J33+J35+J37+J39+J41+J47+J49+J53</f>
        <v>44179.199999999997</v>
      </c>
      <c r="K10" s="61" t="s">
        <v>4</v>
      </c>
    </row>
    <row r="11" spans="1:11" ht="31.5">
      <c r="A11" s="86"/>
      <c r="B11" s="99"/>
      <c r="C11" s="98"/>
      <c r="D11" s="98"/>
      <c r="E11" s="60">
        <f t="shared" ref="E11:F11" si="3">E42</f>
        <v>0</v>
      </c>
      <c r="F11" s="60">
        <f t="shared" si="3"/>
        <v>0</v>
      </c>
      <c r="G11" s="60">
        <f>G42</f>
        <v>537.70000000000005</v>
      </c>
      <c r="H11" s="60">
        <f>H42</f>
        <v>516.79999999999995</v>
      </c>
      <c r="I11" s="60">
        <f t="shared" ref="I11:J11" si="4">I42</f>
        <v>0</v>
      </c>
      <c r="J11" s="60">
        <f t="shared" si="4"/>
        <v>1054.5</v>
      </c>
      <c r="K11" s="61" t="s">
        <v>65</v>
      </c>
    </row>
    <row r="12" spans="1:11" ht="15" customHeight="1">
      <c r="A12" s="86"/>
      <c r="B12" s="99"/>
      <c r="C12" s="98"/>
      <c r="D12" s="98"/>
      <c r="E12" s="63">
        <f t="shared" ref="E12:G12" si="5">E15+E24+E26+E43+E45+E54</f>
        <v>172.2</v>
      </c>
      <c r="F12" s="63">
        <f t="shared" si="5"/>
        <v>268.7</v>
      </c>
      <c r="G12" s="63">
        <f t="shared" si="5"/>
        <v>858.2</v>
      </c>
      <c r="H12" s="60">
        <f>H15+H24+H26+H43+H45+H54</f>
        <v>9134.9</v>
      </c>
      <c r="I12" s="63">
        <f t="shared" ref="I12:J12" si="6">I15+I24+I26+I43+I45+I54</f>
        <v>9096</v>
      </c>
      <c r="J12" s="63">
        <f t="shared" si="6"/>
        <v>19530</v>
      </c>
      <c r="K12" s="61" t="s">
        <v>40</v>
      </c>
    </row>
    <row r="13" spans="1:11" ht="83.25" customHeight="1">
      <c r="A13" s="86"/>
      <c r="B13" s="99"/>
      <c r="C13" s="98"/>
      <c r="D13" s="98"/>
      <c r="E13" s="63">
        <f t="shared" ref="E13:G13" si="7">E16+E18+E20+E22+E28+E30+E32+E34+E36+E38+E40+E44+E46+E48+E50+E51+E52+E55</f>
        <v>1270</v>
      </c>
      <c r="F13" s="63">
        <f t="shared" si="7"/>
        <v>2286</v>
      </c>
      <c r="G13" s="63">
        <f t="shared" si="7"/>
        <v>6249.7</v>
      </c>
      <c r="H13" s="60">
        <f>H16+H18+H20+H22+H28+H30+H32+H34+H36+H38+H40+H44+H46+H48+H50+H51+H52+H55</f>
        <v>7344.8</v>
      </c>
      <c r="I13" s="63">
        <f>I16+I18+I20+I22+I28+I30+I32+I34+I36+I38+I40+I44+I46+I48+I50+I51+I52+I55</f>
        <v>6444.2000000000007</v>
      </c>
      <c r="J13" s="63">
        <f>J16+J18+J20+J22+J28+J30+J32+J34+J36+J38+J40+J44+J46+J48+J50+J51+J52+J55</f>
        <v>23594.699999999997</v>
      </c>
      <c r="K13" s="61" t="s">
        <v>5</v>
      </c>
    </row>
    <row r="14" spans="1:11" ht="15.75">
      <c r="A14" s="86">
        <v>3</v>
      </c>
      <c r="B14" s="99" t="s">
        <v>36</v>
      </c>
      <c r="C14" s="98" t="s">
        <v>26</v>
      </c>
      <c r="D14" s="98" t="s">
        <v>6</v>
      </c>
      <c r="E14" s="60">
        <f t="shared" ref="E14:F14" si="8">E15+E16</f>
        <v>800</v>
      </c>
      <c r="F14" s="60">
        <f t="shared" si="8"/>
        <v>1159</v>
      </c>
      <c r="G14" s="60">
        <f>G15+G16</f>
        <v>1439</v>
      </c>
      <c r="H14" s="60">
        <f t="shared" ref="H14" si="9">H15+H16</f>
        <v>726.8</v>
      </c>
      <c r="I14" s="60">
        <f>I15+I16</f>
        <v>659.1</v>
      </c>
      <c r="J14" s="60">
        <f t="shared" ref="J14:J48" si="10">E14+F14+G14+H14+I14</f>
        <v>4783.9000000000005</v>
      </c>
      <c r="K14" s="61" t="s">
        <v>4</v>
      </c>
    </row>
    <row r="15" spans="1:11" ht="15.75">
      <c r="A15" s="86"/>
      <c r="B15" s="99"/>
      <c r="C15" s="98"/>
      <c r="D15" s="98"/>
      <c r="E15" s="60"/>
      <c r="F15" s="60"/>
      <c r="G15" s="60">
        <v>709</v>
      </c>
      <c r="H15" s="60"/>
      <c r="I15" s="60"/>
      <c r="J15" s="60">
        <f t="shared" si="10"/>
        <v>709</v>
      </c>
      <c r="K15" s="61" t="s">
        <v>40</v>
      </c>
    </row>
    <row r="16" spans="1:11" ht="31.5" customHeight="1">
      <c r="A16" s="86"/>
      <c r="B16" s="99"/>
      <c r="C16" s="98"/>
      <c r="D16" s="98"/>
      <c r="E16" s="60">
        <v>800</v>
      </c>
      <c r="F16" s="60">
        <v>1159</v>
      </c>
      <c r="G16" s="60">
        <v>730</v>
      </c>
      <c r="H16" s="60">
        <v>726.8</v>
      </c>
      <c r="I16" s="60">
        <v>659.1</v>
      </c>
      <c r="J16" s="60">
        <f t="shared" si="10"/>
        <v>4074.9</v>
      </c>
      <c r="K16" s="61" t="s">
        <v>5</v>
      </c>
    </row>
    <row r="17" spans="1:11" ht="15.75">
      <c r="A17" s="86">
        <v>4</v>
      </c>
      <c r="B17" s="99" t="s">
        <v>25</v>
      </c>
      <c r="C17" s="100">
        <v>2019</v>
      </c>
      <c r="D17" s="98" t="s">
        <v>6</v>
      </c>
      <c r="E17" s="60"/>
      <c r="F17" s="60"/>
      <c r="G17" s="60"/>
      <c r="H17" s="60">
        <v>54.3</v>
      </c>
      <c r="I17" s="60">
        <v>30</v>
      </c>
      <c r="J17" s="60">
        <f t="shared" si="10"/>
        <v>84.3</v>
      </c>
      <c r="K17" s="61" t="s">
        <v>4</v>
      </c>
    </row>
    <row r="18" spans="1:11" ht="31.5" customHeight="1">
      <c r="A18" s="86"/>
      <c r="B18" s="99"/>
      <c r="C18" s="101"/>
      <c r="D18" s="98"/>
      <c r="E18" s="60"/>
      <c r="F18" s="60"/>
      <c r="G18" s="60"/>
      <c r="H18" s="60">
        <v>54.3</v>
      </c>
      <c r="I18" s="60">
        <v>30</v>
      </c>
      <c r="J18" s="60">
        <f t="shared" si="10"/>
        <v>84.3</v>
      </c>
      <c r="K18" s="61" t="s">
        <v>5</v>
      </c>
    </row>
    <row r="19" spans="1:11" ht="15.75">
      <c r="A19" s="86">
        <v>5</v>
      </c>
      <c r="B19" s="99" t="s">
        <v>47</v>
      </c>
      <c r="C19" s="98" t="s">
        <v>26</v>
      </c>
      <c r="D19" s="98" t="s">
        <v>6</v>
      </c>
      <c r="E19" s="60">
        <v>70</v>
      </c>
      <c r="F19" s="60">
        <v>12</v>
      </c>
      <c r="G19" s="60">
        <v>250</v>
      </c>
      <c r="H19" s="60">
        <v>57.2</v>
      </c>
      <c r="I19" s="60">
        <v>100</v>
      </c>
      <c r="J19" s="60">
        <f t="shared" si="10"/>
        <v>489.2</v>
      </c>
      <c r="K19" s="61" t="s">
        <v>4</v>
      </c>
    </row>
    <row r="20" spans="1:11" ht="60.75" customHeight="1">
      <c r="A20" s="86"/>
      <c r="B20" s="99"/>
      <c r="C20" s="98"/>
      <c r="D20" s="98"/>
      <c r="E20" s="60">
        <v>70</v>
      </c>
      <c r="F20" s="60">
        <v>12</v>
      </c>
      <c r="G20" s="60">
        <v>250</v>
      </c>
      <c r="H20" s="60">
        <v>57.2</v>
      </c>
      <c r="I20" s="60">
        <v>100</v>
      </c>
      <c r="J20" s="60">
        <f t="shared" si="10"/>
        <v>489.2</v>
      </c>
      <c r="K20" s="61" t="s">
        <v>5</v>
      </c>
    </row>
    <row r="21" spans="1:11" ht="15.75">
      <c r="A21" s="86">
        <v>6</v>
      </c>
      <c r="B21" s="99" t="s">
        <v>14</v>
      </c>
      <c r="C21" s="98" t="s">
        <v>26</v>
      </c>
      <c r="D21" s="98" t="s">
        <v>6</v>
      </c>
      <c r="E21" s="60">
        <v>400</v>
      </c>
      <c r="F21" s="60">
        <v>400</v>
      </c>
      <c r="G21" s="60">
        <v>400</v>
      </c>
      <c r="H21" s="60">
        <v>345</v>
      </c>
      <c r="I21" s="60">
        <v>400</v>
      </c>
      <c r="J21" s="60">
        <f t="shared" si="10"/>
        <v>1945</v>
      </c>
      <c r="K21" s="61" t="s">
        <v>4</v>
      </c>
    </row>
    <row r="22" spans="1:11" ht="32.25" customHeight="1">
      <c r="A22" s="86"/>
      <c r="B22" s="99"/>
      <c r="C22" s="98"/>
      <c r="D22" s="98"/>
      <c r="E22" s="60">
        <v>400</v>
      </c>
      <c r="F22" s="60">
        <v>400</v>
      </c>
      <c r="G22" s="60">
        <v>400</v>
      </c>
      <c r="H22" s="60">
        <v>345</v>
      </c>
      <c r="I22" s="60">
        <v>400</v>
      </c>
      <c r="J22" s="60">
        <f t="shared" si="10"/>
        <v>1945</v>
      </c>
      <c r="K22" s="61" t="s">
        <v>5</v>
      </c>
    </row>
    <row r="23" spans="1:11" ht="15.75">
      <c r="A23" s="102">
        <v>7</v>
      </c>
      <c r="B23" s="100" t="s">
        <v>39</v>
      </c>
      <c r="C23" s="100" t="s">
        <v>62</v>
      </c>
      <c r="D23" s="100" t="s">
        <v>6</v>
      </c>
      <c r="E23" s="60">
        <v>172.2</v>
      </c>
      <c r="F23" s="60">
        <v>173.7</v>
      </c>
      <c r="G23" s="60"/>
      <c r="H23" s="60"/>
      <c r="I23" s="60"/>
      <c r="J23" s="60">
        <f>E23+F23+G23+H23+I23</f>
        <v>345.9</v>
      </c>
      <c r="K23" s="61" t="s">
        <v>4</v>
      </c>
    </row>
    <row r="24" spans="1:11" ht="32.25" customHeight="1">
      <c r="A24" s="103"/>
      <c r="B24" s="101"/>
      <c r="C24" s="101"/>
      <c r="D24" s="101"/>
      <c r="E24" s="60">
        <v>172.2</v>
      </c>
      <c r="F24" s="60">
        <v>173.7</v>
      </c>
      <c r="G24" s="60"/>
      <c r="H24" s="60"/>
      <c r="I24" s="60"/>
      <c r="J24" s="60">
        <f t="shared" si="10"/>
        <v>345.9</v>
      </c>
      <c r="K24" s="61" t="s">
        <v>40</v>
      </c>
    </row>
    <row r="25" spans="1:11" ht="15.75">
      <c r="A25" s="86">
        <v>8</v>
      </c>
      <c r="B25" s="99" t="s">
        <v>37</v>
      </c>
      <c r="C25" s="98" t="s">
        <v>44</v>
      </c>
      <c r="D25" s="98" t="s">
        <v>6</v>
      </c>
      <c r="E25" s="60"/>
      <c r="F25" s="60">
        <v>95</v>
      </c>
      <c r="G25" s="60">
        <v>96</v>
      </c>
      <c r="H25" s="60">
        <v>96</v>
      </c>
      <c r="I25" s="60">
        <v>96</v>
      </c>
      <c r="J25" s="60">
        <f t="shared" si="10"/>
        <v>383</v>
      </c>
      <c r="K25" s="61" t="s">
        <v>4</v>
      </c>
    </row>
    <row r="26" spans="1:11" ht="31.5" customHeight="1">
      <c r="A26" s="86"/>
      <c r="B26" s="99"/>
      <c r="C26" s="98"/>
      <c r="D26" s="98"/>
      <c r="E26" s="60"/>
      <c r="F26" s="60">
        <v>95</v>
      </c>
      <c r="G26" s="60">
        <v>96</v>
      </c>
      <c r="H26" s="60">
        <v>96</v>
      </c>
      <c r="I26" s="60">
        <v>96</v>
      </c>
      <c r="J26" s="60">
        <f t="shared" si="10"/>
        <v>383</v>
      </c>
      <c r="K26" s="61" t="s">
        <v>40</v>
      </c>
    </row>
    <row r="27" spans="1:11" ht="15" customHeight="1">
      <c r="A27" s="86">
        <v>9</v>
      </c>
      <c r="B27" s="99" t="s">
        <v>38</v>
      </c>
      <c r="C27" s="100">
        <v>2019</v>
      </c>
      <c r="D27" s="98" t="s">
        <v>6</v>
      </c>
      <c r="E27" s="60"/>
      <c r="F27" s="60"/>
      <c r="G27" s="60"/>
      <c r="H27" s="60"/>
      <c r="I27" s="60"/>
      <c r="J27" s="60">
        <f t="shared" si="10"/>
        <v>0</v>
      </c>
      <c r="K27" s="61" t="s">
        <v>4</v>
      </c>
    </row>
    <row r="28" spans="1:11" ht="48.75" customHeight="1">
      <c r="A28" s="86"/>
      <c r="B28" s="99"/>
      <c r="C28" s="101"/>
      <c r="D28" s="98"/>
      <c r="E28" s="60"/>
      <c r="F28" s="60"/>
      <c r="G28" s="60"/>
      <c r="H28" s="60"/>
      <c r="I28" s="60"/>
      <c r="J28" s="60">
        <f t="shared" si="10"/>
        <v>0</v>
      </c>
      <c r="K28" s="61" t="s">
        <v>5</v>
      </c>
    </row>
    <row r="29" spans="1:11" ht="15.75" customHeight="1">
      <c r="A29" s="102">
        <v>10</v>
      </c>
      <c r="B29" s="100" t="s">
        <v>71</v>
      </c>
      <c r="C29" s="100">
        <v>2018</v>
      </c>
      <c r="D29" s="104" t="s">
        <v>6</v>
      </c>
      <c r="E29" s="60"/>
      <c r="F29" s="60"/>
      <c r="G29" s="60"/>
      <c r="H29" s="60"/>
      <c r="I29" s="60">
        <v>75</v>
      </c>
      <c r="J29" s="60">
        <f t="shared" si="10"/>
        <v>75</v>
      </c>
      <c r="K29" s="61" t="s">
        <v>4</v>
      </c>
    </row>
    <row r="30" spans="1:11" ht="48.75" customHeight="1">
      <c r="A30" s="103"/>
      <c r="B30" s="101"/>
      <c r="C30" s="101"/>
      <c r="D30" s="105"/>
      <c r="E30" s="60"/>
      <c r="F30" s="60"/>
      <c r="G30" s="60"/>
      <c r="H30" s="60"/>
      <c r="I30" s="60">
        <v>75</v>
      </c>
      <c r="J30" s="60">
        <f t="shared" si="10"/>
        <v>75</v>
      </c>
      <c r="K30" s="61" t="s">
        <v>5</v>
      </c>
    </row>
    <row r="31" spans="1:11" ht="15.75">
      <c r="A31" s="86">
        <v>11</v>
      </c>
      <c r="B31" s="99" t="s">
        <v>57</v>
      </c>
      <c r="C31" s="99">
        <v>2016</v>
      </c>
      <c r="D31" s="98" t="s">
        <v>6</v>
      </c>
      <c r="E31" s="60"/>
      <c r="F31" s="60">
        <v>60</v>
      </c>
      <c r="G31" s="60"/>
      <c r="H31" s="60"/>
      <c r="I31" s="60"/>
      <c r="J31" s="60">
        <f t="shared" si="10"/>
        <v>60</v>
      </c>
      <c r="K31" s="61" t="s">
        <v>4</v>
      </c>
    </row>
    <row r="32" spans="1:11" ht="47.25" customHeight="1">
      <c r="A32" s="86"/>
      <c r="B32" s="99"/>
      <c r="C32" s="99"/>
      <c r="D32" s="98"/>
      <c r="E32" s="60"/>
      <c r="F32" s="60">
        <v>60</v>
      </c>
      <c r="G32" s="60"/>
      <c r="H32" s="60"/>
      <c r="I32" s="60"/>
      <c r="J32" s="60">
        <f t="shared" si="10"/>
        <v>60</v>
      </c>
      <c r="K32" s="61" t="s">
        <v>5</v>
      </c>
    </row>
    <row r="33" spans="1:11" ht="15.75">
      <c r="A33" s="86">
        <v>12</v>
      </c>
      <c r="B33" s="99" t="s">
        <v>72</v>
      </c>
      <c r="C33" s="99">
        <v>2016</v>
      </c>
      <c r="D33" s="98" t="s">
        <v>6</v>
      </c>
      <c r="E33" s="60"/>
      <c r="F33" s="60">
        <v>95</v>
      </c>
      <c r="G33" s="60"/>
      <c r="H33" s="60">
        <v>110</v>
      </c>
      <c r="I33" s="60"/>
      <c r="J33" s="60">
        <f t="shared" si="10"/>
        <v>205</v>
      </c>
      <c r="K33" s="61" t="s">
        <v>4</v>
      </c>
    </row>
    <row r="34" spans="1:11" ht="63" customHeight="1">
      <c r="A34" s="86"/>
      <c r="B34" s="99"/>
      <c r="C34" s="99"/>
      <c r="D34" s="98"/>
      <c r="E34" s="60"/>
      <c r="F34" s="60">
        <v>95</v>
      </c>
      <c r="G34" s="60"/>
      <c r="H34" s="60">
        <v>110</v>
      </c>
      <c r="I34" s="60"/>
      <c r="J34" s="60">
        <f t="shared" si="10"/>
        <v>205</v>
      </c>
      <c r="K34" s="61" t="s">
        <v>5</v>
      </c>
    </row>
    <row r="35" spans="1:11" ht="63" customHeight="1">
      <c r="A35" s="86">
        <v>13</v>
      </c>
      <c r="B35" s="99" t="s">
        <v>59</v>
      </c>
      <c r="C35" s="99" t="s">
        <v>61</v>
      </c>
      <c r="D35" s="98" t="s">
        <v>6</v>
      </c>
      <c r="E35" s="60"/>
      <c r="F35" s="60"/>
      <c r="G35" s="60"/>
      <c r="H35" s="60">
        <v>15.8</v>
      </c>
      <c r="I35" s="60">
        <v>50</v>
      </c>
      <c r="J35" s="60">
        <f t="shared" si="10"/>
        <v>65.8</v>
      </c>
      <c r="K35" s="61" t="s">
        <v>4</v>
      </c>
    </row>
    <row r="36" spans="1:11" ht="72.75" customHeight="1">
      <c r="A36" s="86"/>
      <c r="B36" s="99"/>
      <c r="C36" s="99"/>
      <c r="D36" s="98"/>
      <c r="E36" s="60"/>
      <c r="F36" s="60"/>
      <c r="G36" s="60"/>
      <c r="H36" s="60">
        <v>15.8</v>
      </c>
      <c r="I36" s="60">
        <v>50</v>
      </c>
      <c r="J36" s="60">
        <f t="shared" si="10"/>
        <v>65.8</v>
      </c>
      <c r="K36" s="61" t="s">
        <v>5</v>
      </c>
    </row>
    <row r="37" spans="1:11" ht="15.75">
      <c r="A37" s="86">
        <v>14</v>
      </c>
      <c r="B37" s="99" t="s">
        <v>60</v>
      </c>
      <c r="C37" s="99">
        <v>2016</v>
      </c>
      <c r="D37" s="98" t="s">
        <v>6</v>
      </c>
      <c r="E37" s="60"/>
      <c r="F37" s="60">
        <v>560</v>
      </c>
      <c r="G37" s="60"/>
      <c r="H37" s="60"/>
      <c r="I37" s="60"/>
      <c r="J37" s="60">
        <f t="shared" si="10"/>
        <v>560</v>
      </c>
      <c r="K37" s="61" t="s">
        <v>4</v>
      </c>
    </row>
    <row r="38" spans="1:11" ht="81" customHeight="1">
      <c r="A38" s="86"/>
      <c r="B38" s="99"/>
      <c r="C38" s="99"/>
      <c r="D38" s="98"/>
      <c r="E38" s="60"/>
      <c r="F38" s="60">
        <v>560</v>
      </c>
      <c r="G38" s="60"/>
      <c r="H38" s="60"/>
      <c r="I38" s="60"/>
      <c r="J38" s="60">
        <f t="shared" si="10"/>
        <v>560</v>
      </c>
      <c r="K38" s="61" t="s">
        <v>5</v>
      </c>
    </row>
    <row r="39" spans="1:11" ht="15.75">
      <c r="A39" s="86">
        <v>15</v>
      </c>
      <c r="B39" s="99" t="s">
        <v>64</v>
      </c>
      <c r="C39" s="99" t="s">
        <v>70</v>
      </c>
      <c r="D39" s="98" t="s">
        <v>6</v>
      </c>
      <c r="E39" s="60"/>
      <c r="F39" s="60"/>
      <c r="G39" s="60">
        <v>60</v>
      </c>
      <c r="H39" s="60">
        <v>50</v>
      </c>
      <c r="I39" s="60"/>
      <c r="J39" s="60">
        <f t="shared" si="10"/>
        <v>110</v>
      </c>
      <c r="K39" s="61" t="s">
        <v>4</v>
      </c>
    </row>
    <row r="40" spans="1:11" ht="79.5" customHeight="1">
      <c r="A40" s="86"/>
      <c r="B40" s="99"/>
      <c r="C40" s="99"/>
      <c r="D40" s="98"/>
      <c r="E40" s="60"/>
      <c r="F40" s="60"/>
      <c r="G40" s="60">
        <v>60</v>
      </c>
      <c r="H40" s="60">
        <v>50</v>
      </c>
      <c r="I40" s="60"/>
      <c r="J40" s="60">
        <f t="shared" si="10"/>
        <v>110</v>
      </c>
      <c r="K40" s="61" t="s">
        <v>5</v>
      </c>
    </row>
    <row r="41" spans="1:11" ht="15.75" customHeight="1">
      <c r="A41" s="86">
        <v>16</v>
      </c>
      <c r="B41" s="99" t="s">
        <v>79</v>
      </c>
      <c r="C41" s="99" t="s">
        <v>70</v>
      </c>
      <c r="D41" s="64"/>
      <c r="E41" s="63">
        <f t="shared" ref="E41:G41" si="11">E42+E43+E44+E45+E46</f>
        <v>0</v>
      </c>
      <c r="F41" s="63">
        <f t="shared" si="11"/>
        <v>0</v>
      </c>
      <c r="G41" s="63">
        <f t="shared" si="11"/>
        <v>590.90000000000009</v>
      </c>
      <c r="H41" s="60">
        <f>H42+H43+H44+H45+H46</f>
        <v>811.39999999999986</v>
      </c>
      <c r="I41" s="63">
        <f t="shared" ref="I41" si="12">I42+I43+I44+I45+I46</f>
        <v>0</v>
      </c>
      <c r="J41" s="60">
        <f t="shared" si="10"/>
        <v>1402.3</v>
      </c>
      <c r="K41" s="61" t="s">
        <v>4</v>
      </c>
    </row>
    <row r="42" spans="1:11" ht="31.5">
      <c r="A42" s="86"/>
      <c r="B42" s="99"/>
      <c r="C42" s="99"/>
      <c r="D42" s="108" t="s">
        <v>6</v>
      </c>
      <c r="E42" s="60"/>
      <c r="F42" s="60"/>
      <c r="G42" s="60">
        <v>537.70000000000005</v>
      </c>
      <c r="H42" s="60">
        <v>516.79999999999995</v>
      </c>
      <c r="I42" s="60"/>
      <c r="J42" s="60">
        <f t="shared" si="10"/>
        <v>1054.5</v>
      </c>
      <c r="K42" s="61" t="s">
        <v>65</v>
      </c>
    </row>
    <row r="43" spans="1:11" ht="15.75">
      <c r="A43" s="86"/>
      <c r="B43" s="99"/>
      <c r="C43" s="99"/>
      <c r="D43" s="108"/>
      <c r="E43" s="63"/>
      <c r="F43" s="63"/>
      <c r="G43" s="63">
        <v>53.2</v>
      </c>
      <c r="H43" s="63">
        <v>38.9</v>
      </c>
      <c r="I43" s="63"/>
      <c r="J43" s="63">
        <f t="shared" si="10"/>
        <v>92.1</v>
      </c>
      <c r="K43" s="62" t="s">
        <v>40</v>
      </c>
    </row>
    <row r="44" spans="1:11" ht="15.75">
      <c r="A44" s="86"/>
      <c r="B44" s="99"/>
      <c r="C44" s="99"/>
      <c r="D44" s="101"/>
      <c r="E44" s="63"/>
      <c r="F44" s="63"/>
      <c r="G44" s="63"/>
      <c r="H44" s="63">
        <v>205.7</v>
      </c>
      <c r="I44" s="63"/>
      <c r="J44" s="63">
        <f t="shared" ref="J44" si="13">E44+F44+G44+H44+I44</f>
        <v>205.7</v>
      </c>
      <c r="K44" s="62" t="s">
        <v>5</v>
      </c>
    </row>
    <row r="45" spans="1:11" ht="15.75">
      <c r="A45" s="86"/>
      <c r="B45" s="99"/>
      <c r="C45" s="99"/>
      <c r="D45" s="108" t="s">
        <v>78</v>
      </c>
      <c r="E45" s="60"/>
      <c r="F45" s="60"/>
      <c r="G45" s="60"/>
      <c r="H45" s="60">
        <v>0</v>
      </c>
      <c r="I45" s="60"/>
      <c r="J45" s="63">
        <f t="shared" si="10"/>
        <v>0</v>
      </c>
      <c r="K45" s="61" t="s">
        <v>40</v>
      </c>
    </row>
    <row r="46" spans="1:11" ht="18.75" customHeight="1">
      <c r="A46" s="86"/>
      <c r="B46" s="99"/>
      <c r="C46" s="99"/>
      <c r="D46" s="101"/>
      <c r="E46" s="60"/>
      <c r="F46" s="60"/>
      <c r="G46" s="60"/>
      <c r="H46" s="60">
        <v>50</v>
      </c>
      <c r="I46" s="60"/>
      <c r="J46" s="60">
        <f t="shared" si="10"/>
        <v>50</v>
      </c>
      <c r="K46" s="61" t="s">
        <v>5</v>
      </c>
    </row>
    <row r="47" spans="1:11" ht="15.75">
      <c r="A47" s="86">
        <v>17</v>
      </c>
      <c r="B47" s="99" t="s">
        <v>68</v>
      </c>
      <c r="C47" s="99" t="s">
        <v>56</v>
      </c>
      <c r="D47" s="98" t="s">
        <v>6</v>
      </c>
      <c r="E47" s="60"/>
      <c r="F47" s="60"/>
      <c r="G47" s="60">
        <v>4809.7</v>
      </c>
      <c r="H47" s="60">
        <v>4900.5</v>
      </c>
      <c r="I47" s="60">
        <v>4900.5</v>
      </c>
      <c r="J47" s="60">
        <f t="shared" si="10"/>
        <v>14610.7</v>
      </c>
      <c r="K47" s="61" t="s">
        <v>4</v>
      </c>
    </row>
    <row r="48" spans="1:11" ht="35.25" customHeight="1">
      <c r="A48" s="86"/>
      <c r="B48" s="99"/>
      <c r="C48" s="99"/>
      <c r="D48" s="98"/>
      <c r="E48" s="60"/>
      <c r="F48" s="60"/>
      <c r="G48" s="60">
        <v>4809.7</v>
      </c>
      <c r="H48" s="60">
        <v>4900.5</v>
      </c>
      <c r="I48" s="60">
        <v>4900.5</v>
      </c>
      <c r="J48" s="60">
        <f t="shared" si="10"/>
        <v>14610.7</v>
      </c>
      <c r="K48" s="61" t="s">
        <v>5</v>
      </c>
    </row>
    <row r="49" spans="1:11" ht="15.75">
      <c r="A49" s="86">
        <v>18</v>
      </c>
      <c r="B49" s="99" t="s">
        <v>75</v>
      </c>
      <c r="C49" s="99" t="s">
        <v>61</v>
      </c>
      <c r="D49" s="64"/>
      <c r="E49" s="60"/>
      <c r="F49" s="60"/>
      <c r="G49" s="60"/>
      <c r="H49" s="60">
        <v>599.5</v>
      </c>
      <c r="I49" s="60"/>
      <c r="J49" s="60">
        <f t="shared" ref="J49:J55" si="14">E49+F49+G49+H49+I49</f>
        <v>599.5</v>
      </c>
      <c r="K49" s="61" t="s">
        <v>4</v>
      </c>
    </row>
    <row r="50" spans="1:11" ht="47.25">
      <c r="A50" s="86"/>
      <c r="B50" s="99"/>
      <c r="C50" s="99"/>
      <c r="D50" s="65" t="s">
        <v>6</v>
      </c>
      <c r="E50" s="63"/>
      <c r="F50" s="63"/>
      <c r="G50" s="63"/>
      <c r="H50" s="63">
        <v>150</v>
      </c>
      <c r="I50" s="63"/>
      <c r="J50" s="63">
        <f t="shared" si="14"/>
        <v>150</v>
      </c>
      <c r="K50" s="62" t="s">
        <v>5</v>
      </c>
    </row>
    <row r="51" spans="1:11" ht="47.25">
      <c r="A51" s="86"/>
      <c r="B51" s="99"/>
      <c r="C51" s="99"/>
      <c r="D51" s="62" t="s">
        <v>7</v>
      </c>
      <c r="E51" s="63"/>
      <c r="F51" s="63"/>
      <c r="G51" s="63"/>
      <c r="H51" s="63">
        <v>150</v>
      </c>
      <c r="I51" s="63"/>
      <c r="J51" s="63">
        <f t="shared" si="14"/>
        <v>150</v>
      </c>
      <c r="K51" s="62" t="s">
        <v>5</v>
      </c>
    </row>
    <row r="52" spans="1:11" ht="15.75">
      <c r="A52" s="86"/>
      <c r="B52" s="99"/>
      <c r="C52" s="99"/>
      <c r="D52" s="65" t="s">
        <v>45</v>
      </c>
      <c r="E52" s="60"/>
      <c r="F52" s="60"/>
      <c r="G52" s="60"/>
      <c r="H52" s="60">
        <v>299.5</v>
      </c>
      <c r="I52" s="60"/>
      <c r="J52" s="60">
        <f t="shared" si="14"/>
        <v>299.5</v>
      </c>
      <c r="K52" s="61" t="s">
        <v>5</v>
      </c>
    </row>
    <row r="53" spans="1:11" ht="15.75">
      <c r="A53" s="86">
        <v>19</v>
      </c>
      <c r="B53" s="99" t="s">
        <v>76</v>
      </c>
      <c r="C53" s="99" t="s">
        <v>61</v>
      </c>
      <c r="D53" s="98" t="s">
        <v>6</v>
      </c>
      <c r="E53" s="60"/>
      <c r="F53" s="60"/>
      <c r="G53" s="60"/>
      <c r="H53" s="60">
        <f>H54+H55</f>
        <v>9230</v>
      </c>
      <c r="I53" s="60">
        <f>I54+I55</f>
        <v>9229.6</v>
      </c>
      <c r="J53" s="60">
        <f t="shared" si="14"/>
        <v>18459.599999999999</v>
      </c>
      <c r="K53" s="61" t="s">
        <v>4</v>
      </c>
    </row>
    <row r="54" spans="1:11" ht="15.75">
      <c r="A54" s="86"/>
      <c r="B54" s="99"/>
      <c r="C54" s="99"/>
      <c r="D54" s="98"/>
      <c r="E54" s="60"/>
      <c r="F54" s="60"/>
      <c r="G54" s="60"/>
      <c r="H54" s="60">
        <v>9000</v>
      </c>
      <c r="I54" s="60">
        <v>9000</v>
      </c>
      <c r="J54" s="60">
        <f t="shared" si="14"/>
        <v>18000</v>
      </c>
      <c r="K54" s="61" t="s">
        <v>40</v>
      </c>
    </row>
    <row r="55" spans="1:11" ht="38.25" customHeight="1">
      <c r="A55" s="86"/>
      <c r="B55" s="99"/>
      <c r="C55" s="99"/>
      <c r="D55" s="98"/>
      <c r="E55" s="60"/>
      <c r="F55" s="60"/>
      <c r="G55" s="60"/>
      <c r="H55" s="60">
        <v>230</v>
      </c>
      <c r="I55" s="60">
        <v>229.6</v>
      </c>
      <c r="J55" s="60">
        <f t="shared" si="14"/>
        <v>459.6</v>
      </c>
      <c r="K55" s="61" t="s">
        <v>5</v>
      </c>
    </row>
    <row r="56" spans="1:11" ht="15.75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</row>
    <row r="57" spans="1:11" ht="15.75">
      <c r="A57" s="86">
        <v>20</v>
      </c>
      <c r="B57" s="99" t="s">
        <v>15</v>
      </c>
      <c r="C57" s="98"/>
      <c r="D57" s="98"/>
      <c r="E57" s="33">
        <f t="shared" ref="E57:J57" si="15">E60+E83+E89</f>
        <v>23290.9</v>
      </c>
      <c r="F57" s="33">
        <f t="shared" si="15"/>
        <v>22438.3</v>
      </c>
      <c r="G57" s="33">
        <f t="shared" si="15"/>
        <v>35679.299999999996</v>
      </c>
      <c r="H57" s="33">
        <f t="shared" si="15"/>
        <v>31912.500000000004</v>
      </c>
      <c r="I57" s="33">
        <f t="shared" si="15"/>
        <v>25968</v>
      </c>
      <c r="J57" s="33">
        <f t="shared" si="15"/>
        <v>139289</v>
      </c>
      <c r="K57" s="61" t="s">
        <v>4</v>
      </c>
    </row>
    <row r="58" spans="1:11" ht="15.75">
      <c r="A58" s="86"/>
      <c r="B58" s="99"/>
      <c r="C58" s="98"/>
      <c r="D58" s="98"/>
      <c r="E58" s="33">
        <f>E61</f>
        <v>7621</v>
      </c>
      <c r="F58" s="33">
        <f>F61</f>
        <v>6369.3</v>
      </c>
      <c r="G58" s="33">
        <f t="shared" ref="G58:I58" si="16">G61</f>
        <v>13890.9</v>
      </c>
      <c r="H58" s="33">
        <f t="shared" si="16"/>
        <v>15454</v>
      </c>
      <c r="I58" s="33">
        <f t="shared" si="16"/>
        <v>6531</v>
      </c>
      <c r="J58" s="33">
        <f>J61</f>
        <v>49866.2</v>
      </c>
      <c r="K58" s="61" t="s">
        <v>40</v>
      </c>
    </row>
    <row r="59" spans="1:11" ht="84.75" customHeight="1">
      <c r="A59" s="86"/>
      <c r="B59" s="99"/>
      <c r="C59" s="98"/>
      <c r="D59" s="98"/>
      <c r="E59" s="33">
        <f>E62+E84+E90</f>
        <v>15669.900000000001</v>
      </c>
      <c r="F59" s="33">
        <f t="shared" ref="F59:J59" si="17">F62+F84+F90</f>
        <v>16069</v>
      </c>
      <c r="G59" s="33">
        <f t="shared" si="17"/>
        <v>21788.399999999998</v>
      </c>
      <c r="H59" s="33">
        <f t="shared" si="17"/>
        <v>16458.5</v>
      </c>
      <c r="I59" s="33">
        <f t="shared" si="17"/>
        <v>19437</v>
      </c>
      <c r="J59" s="33">
        <f t="shared" si="17"/>
        <v>89422.8</v>
      </c>
      <c r="K59" s="61" t="s">
        <v>5</v>
      </c>
    </row>
    <row r="60" spans="1:11" ht="15.75">
      <c r="A60" s="86">
        <v>21</v>
      </c>
      <c r="B60" s="99" t="s">
        <v>16</v>
      </c>
      <c r="C60" s="98"/>
      <c r="D60" s="98"/>
      <c r="E60" s="33">
        <f>E63+E66+E68+E70+E72+E74+E76+E78</f>
        <v>23111.9</v>
      </c>
      <c r="F60" s="33">
        <f t="shared" ref="F60:I60" si="18">F63+F66+F68+F70+F72+F74+F76+F78</f>
        <v>22077.599999999999</v>
      </c>
      <c r="G60" s="33">
        <f>G63+G66+G68+G70+G72+G74+G76+G78+G81</f>
        <v>35316.199999999997</v>
      </c>
      <c r="H60" s="33">
        <f t="shared" si="18"/>
        <v>31513.800000000003</v>
      </c>
      <c r="I60" s="33">
        <f t="shared" si="18"/>
        <v>25598</v>
      </c>
      <c r="J60" s="33">
        <f>J63+J66+J68+J70+J72+J74+J76+J78+J81</f>
        <v>137617.5</v>
      </c>
      <c r="K60" s="61" t="s">
        <v>4</v>
      </c>
    </row>
    <row r="61" spans="1:11" ht="15.75">
      <c r="A61" s="86"/>
      <c r="B61" s="99"/>
      <c r="C61" s="98"/>
      <c r="D61" s="98"/>
      <c r="E61" s="33">
        <f>E64+E79</f>
        <v>7621</v>
      </c>
      <c r="F61" s="33">
        <f>F64</f>
        <v>6369.3</v>
      </c>
      <c r="G61" s="33">
        <f>G64+G82</f>
        <v>13890.9</v>
      </c>
      <c r="H61" s="33">
        <f>H64</f>
        <v>15454</v>
      </c>
      <c r="I61" s="33">
        <f>I64</f>
        <v>6531</v>
      </c>
      <c r="J61" s="33">
        <f>J64+J79+J82</f>
        <v>49866.2</v>
      </c>
      <c r="K61" s="61" t="s">
        <v>40</v>
      </c>
    </row>
    <row r="62" spans="1:11" ht="23.25" customHeight="1">
      <c r="A62" s="86"/>
      <c r="B62" s="99"/>
      <c r="C62" s="98"/>
      <c r="D62" s="98"/>
      <c r="E62" s="33">
        <f>E65+E67+E69+E71+E73+E75+E77+E80</f>
        <v>15490.900000000001</v>
      </c>
      <c r="F62" s="33">
        <f t="shared" ref="F62:I62" si="19">F65+F67+F69+F71+F73+F75+F77+F80</f>
        <v>15708.3</v>
      </c>
      <c r="G62" s="33">
        <f>G65+G67+G69+G71+G73+G75+G77+G80</f>
        <v>21425.3</v>
      </c>
      <c r="H62" s="33">
        <f t="shared" si="19"/>
        <v>16059.8</v>
      </c>
      <c r="I62" s="33">
        <f t="shared" si="19"/>
        <v>19067</v>
      </c>
      <c r="J62" s="33">
        <f>J65+J67+J69+J71+J73+J75+J77+J80</f>
        <v>87751.3</v>
      </c>
      <c r="K62" s="61" t="s">
        <v>5</v>
      </c>
    </row>
    <row r="63" spans="1:11" ht="15.75">
      <c r="A63" s="86">
        <v>22</v>
      </c>
      <c r="B63" s="99" t="s">
        <v>17</v>
      </c>
      <c r="C63" s="98" t="s">
        <v>26</v>
      </c>
      <c r="D63" s="98" t="s">
        <v>6</v>
      </c>
      <c r="E63" s="60">
        <f>E64+E65</f>
        <v>7371</v>
      </c>
      <c r="F63" s="60">
        <f>F64+F65</f>
        <v>6729.3</v>
      </c>
      <c r="G63" s="60">
        <f t="shared" ref="G63:J63" si="20">G64+G65</f>
        <v>6910.9</v>
      </c>
      <c r="H63" s="60">
        <f t="shared" si="20"/>
        <v>16633</v>
      </c>
      <c r="I63" s="60">
        <f t="shared" si="20"/>
        <v>12338</v>
      </c>
      <c r="J63" s="60">
        <f t="shared" si="20"/>
        <v>49982.2</v>
      </c>
      <c r="K63" s="61" t="s">
        <v>4</v>
      </c>
    </row>
    <row r="64" spans="1:11" ht="15.75">
      <c r="A64" s="86"/>
      <c r="B64" s="99"/>
      <c r="C64" s="98"/>
      <c r="D64" s="98"/>
      <c r="E64" s="60">
        <v>6621</v>
      </c>
      <c r="F64" s="60">
        <v>6369.3</v>
      </c>
      <c r="G64" s="60">
        <v>6390.9</v>
      </c>
      <c r="H64" s="60">
        <v>15454</v>
      </c>
      <c r="I64" s="60">
        <v>6531</v>
      </c>
      <c r="J64" s="60">
        <f t="shared" ref="J64:J82" si="21">E64+F64+G64+H64+I64</f>
        <v>41366.199999999997</v>
      </c>
      <c r="K64" s="61" t="s">
        <v>40</v>
      </c>
    </row>
    <row r="65" spans="1:11" ht="32.25" customHeight="1">
      <c r="A65" s="86"/>
      <c r="B65" s="99"/>
      <c r="C65" s="98"/>
      <c r="D65" s="98"/>
      <c r="E65" s="60">
        <v>750</v>
      </c>
      <c r="F65" s="60">
        <v>360</v>
      </c>
      <c r="G65" s="60">
        <v>520</v>
      </c>
      <c r="H65" s="60">
        <v>1179</v>
      </c>
      <c r="I65" s="60">
        <v>5807</v>
      </c>
      <c r="J65" s="60">
        <f t="shared" si="21"/>
        <v>8616</v>
      </c>
      <c r="K65" s="61" t="s">
        <v>5</v>
      </c>
    </row>
    <row r="66" spans="1:11" ht="15.75" customHeight="1">
      <c r="A66" s="86">
        <v>23</v>
      </c>
      <c r="B66" s="99" t="s">
        <v>49</v>
      </c>
      <c r="C66" s="100">
        <v>2019</v>
      </c>
      <c r="D66" s="98" t="s">
        <v>6</v>
      </c>
      <c r="E66" s="60"/>
      <c r="F66" s="60"/>
      <c r="G66" s="60"/>
      <c r="H66" s="60"/>
      <c r="I66" s="60"/>
      <c r="J66" s="60">
        <f t="shared" si="21"/>
        <v>0</v>
      </c>
      <c r="K66" s="61" t="s">
        <v>4</v>
      </c>
    </row>
    <row r="67" spans="1:11" ht="98.25" customHeight="1">
      <c r="A67" s="86"/>
      <c r="B67" s="99"/>
      <c r="C67" s="101"/>
      <c r="D67" s="98"/>
      <c r="E67" s="60"/>
      <c r="F67" s="60"/>
      <c r="G67" s="60"/>
      <c r="H67" s="60"/>
      <c r="I67" s="60"/>
      <c r="J67" s="60">
        <f t="shared" si="21"/>
        <v>0</v>
      </c>
      <c r="K67" s="61" t="s">
        <v>5</v>
      </c>
    </row>
    <row r="68" spans="1:11" ht="15" customHeight="1">
      <c r="A68" s="86">
        <v>24</v>
      </c>
      <c r="B68" s="99" t="s">
        <v>50</v>
      </c>
      <c r="C68" s="98" t="s">
        <v>26</v>
      </c>
      <c r="D68" s="98" t="s">
        <v>6</v>
      </c>
      <c r="E68" s="60">
        <v>500</v>
      </c>
      <c r="F68" s="60">
        <v>668</v>
      </c>
      <c r="G68" s="60">
        <v>595.29999999999995</v>
      </c>
      <c r="H68" s="60">
        <v>1111</v>
      </c>
      <c r="I68" s="60">
        <v>1100</v>
      </c>
      <c r="J68" s="60">
        <f t="shared" si="21"/>
        <v>3974.3</v>
      </c>
      <c r="K68" s="61" t="s">
        <v>4</v>
      </c>
    </row>
    <row r="69" spans="1:11" ht="168" customHeight="1">
      <c r="A69" s="86"/>
      <c r="B69" s="99"/>
      <c r="C69" s="98"/>
      <c r="D69" s="98"/>
      <c r="E69" s="60">
        <v>500</v>
      </c>
      <c r="F69" s="60">
        <v>668</v>
      </c>
      <c r="G69" s="60">
        <v>595.29999999999995</v>
      </c>
      <c r="H69" s="60">
        <v>1111</v>
      </c>
      <c r="I69" s="60">
        <v>1100</v>
      </c>
      <c r="J69" s="60">
        <f t="shared" si="21"/>
        <v>3974.3</v>
      </c>
      <c r="K69" s="61" t="s">
        <v>5</v>
      </c>
    </row>
    <row r="70" spans="1:11" ht="15.75" customHeight="1">
      <c r="A70" s="86">
        <v>25</v>
      </c>
      <c r="B70" s="99" t="s">
        <v>51</v>
      </c>
      <c r="C70" s="98" t="s">
        <v>26</v>
      </c>
      <c r="D70" s="98" t="s">
        <v>77</v>
      </c>
      <c r="E70" s="60">
        <v>8000</v>
      </c>
      <c r="F70" s="60">
        <v>8440</v>
      </c>
      <c r="G70" s="60">
        <v>15400</v>
      </c>
      <c r="H70" s="60">
        <v>10239.4</v>
      </c>
      <c r="I70" s="60">
        <v>8830</v>
      </c>
      <c r="J70" s="60">
        <f t="shared" si="21"/>
        <v>50909.4</v>
      </c>
      <c r="K70" s="61" t="s">
        <v>4</v>
      </c>
    </row>
    <row r="71" spans="1:11" ht="51.75" customHeight="1">
      <c r="A71" s="86"/>
      <c r="B71" s="99"/>
      <c r="C71" s="98"/>
      <c r="D71" s="98"/>
      <c r="E71" s="60">
        <v>8000</v>
      </c>
      <c r="F71" s="60">
        <v>8440</v>
      </c>
      <c r="G71" s="60">
        <v>15400</v>
      </c>
      <c r="H71" s="60">
        <v>10239.4</v>
      </c>
      <c r="I71" s="60">
        <v>8830</v>
      </c>
      <c r="J71" s="60">
        <f t="shared" si="21"/>
        <v>50909.4</v>
      </c>
      <c r="K71" s="61" t="s">
        <v>5</v>
      </c>
    </row>
    <row r="72" spans="1:11" ht="15.75" customHeight="1">
      <c r="A72" s="86">
        <v>26</v>
      </c>
      <c r="B72" s="99" t="s">
        <v>52</v>
      </c>
      <c r="C72" s="98" t="s">
        <v>26</v>
      </c>
      <c r="D72" s="98" t="s">
        <v>6</v>
      </c>
      <c r="E72" s="60">
        <v>310</v>
      </c>
      <c r="F72" s="60">
        <v>360</v>
      </c>
      <c r="G72" s="60">
        <v>360</v>
      </c>
      <c r="H72" s="60">
        <v>500</v>
      </c>
      <c r="I72" s="60">
        <v>380</v>
      </c>
      <c r="J72" s="60">
        <f t="shared" si="21"/>
        <v>1910</v>
      </c>
      <c r="K72" s="61" t="s">
        <v>4</v>
      </c>
    </row>
    <row r="73" spans="1:11" ht="46.5" customHeight="1">
      <c r="A73" s="86"/>
      <c r="B73" s="99"/>
      <c r="C73" s="98"/>
      <c r="D73" s="98"/>
      <c r="E73" s="60">
        <v>310</v>
      </c>
      <c r="F73" s="60">
        <v>360</v>
      </c>
      <c r="G73" s="60">
        <v>360</v>
      </c>
      <c r="H73" s="60">
        <v>500</v>
      </c>
      <c r="I73" s="60">
        <v>380</v>
      </c>
      <c r="J73" s="60">
        <f t="shared" si="21"/>
        <v>1910</v>
      </c>
      <c r="K73" s="61" t="s">
        <v>5</v>
      </c>
    </row>
    <row r="74" spans="1:11" ht="15.75" customHeight="1">
      <c r="A74" s="86">
        <v>27</v>
      </c>
      <c r="B74" s="99" t="s">
        <v>53</v>
      </c>
      <c r="C74" s="98" t="s">
        <v>26</v>
      </c>
      <c r="D74" s="98" t="s">
        <v>6</v>
      </c>
      <c r="E74" s="60">
        <v>4983.2</v>
      </c>
      <c r="F74" s="60">
        <v>5080.3</v>
      </c>
      <c r="G74" s="60">
        <v>3800</v>
      </c>
      <c r="H74" s="60">
        <v>2040.4</v>
      </c>
      <c r="I74" s="60">
        <v>2000</v>
      </c>
      <c r="J74" s="60">
        <f t="shared" si="21"/>
        <v>17903.900000000001</v>
      </c>
      <c r="K74" s="61" t="s">
        <v>4</v>
      </c>
    </row>
    <row r="75" spans="1:11" ht="34.5" customHeight="1">
      <c r="A75" s="86"/>
      <c r="B75" s="99"/>
      <c r="C75" s="98"/>
      <c r="D75" s="98"/>
      <c r="E75" s="60">
        <v>4983.2</v>
      </c>
      <c r="F75" s="60">
        <v>5080.3</v>
      </c>
      <c r="G75" s="60">
        <v>3800</v>
      </c>
      <c r="H75" s="60">
        <v>2040.4</v>
      </c>
      <c r="I75" s="60">
        <v>2000</v>
      </c>
      <c r="J75" s="60">
        <f t="shared" si="21"/>
        <v>17903.900000000001</v>
      </c>
      <c r="K75" s="61" t="s">
        <v>5</v>
      </c>
    </row>
    <row r="76" spans="1:11" ht="15.75" customHeight="1">
      <c r="A76" s="86">
        <v>28</v>
      </c>
      <c r="B76" s="99" t="s">
        <v>54</v>
      </c>
      <c r="C76" s="98" t="s">
        <v>26</v>
      </c>
      <c r="D76" s="98" t="s">
        <v>6</v>
      </c>
      <c r="E76" s="60">
        <v>900</v>
      </c>
      <c r="F76" s="60">
        <v>800</v>
      </c>
      <c r="G76" s="60">
        <v>750</v>
      </c>
      <c r="H76" s="60">
        <v>990</v>
      </c>
      <c r="I76" s="60">
        <v>950</v>
      </c>
      <c r="J76" s="60">
        <f t="shared" si="21"/>
        <v>4390</v>
      </c>
      <c r="K76" s="61" t="s">
        <v>4</v>
      </c>
    </row>
    <row r="77" spans="1:11" ht="49.5" customHeight="1">
      <c r="A77" s="86"/>
      <c r="B77" s="99"/>
      <c r="C77" s="98"/>
      <c r="D77" s="98"/>
      <c r="E77" s="60">
        <v>900</v>
      </c>
      <c r="F77" s="60">
        <v>800</v>
      </c>
      <c r="G77" s="60">
        <v>750</v>
      </c>
      <c r="H77" s="60">
        <v>990</v>
      </c>
      <c r="I77" s="60">
        <v>950</v>
      </c>
      <c r="J77" s="60">
        <f t="shared" si="21"/>
        <v>4390</v>
      </c>
      <c r="K77" s="61" t="s">
        <v>5</v>
      </c>
    </row>
    <row r="78" spans="1:11" ht="15.75">
      <c r="A78" s="102">
        <v>29</v>
      </c>
      <c r="B78" s="99" t="s">
        <v>48</v>
      </c>
      <c r="C78" s="100">
        <v>2015</v>
      </c>
      <c r="D78" s="100" t="s">
        <v>45</v>
      </c>
      <c r="E78" s="60">
        <v>1047.7</v>
      </c>
      <c r="F78" s="60"/>
      <c r="G78" s="60"/>
      <c r="H78" s="60"/>
      <c r="I78" s="60"/>
      <c r="J78" s="60">
        <f t="shared" si="21"/>
        <v>1047.7</v>
      </c>
      <c r="K78" s="61" t="s">
        <v>4</v>
      </c>
    </row>
    <row r="79" spans="1:11" ht="15.75">
      <c r="A79" s="107"/>
      <c r="B79" s="99"/>
      <c r="C79" s="108"/>
      <c r="D79" s="108"/>
      <c r="E79" s="60">
        <v>1000</v>
      </c>
      <c r="F79" s="60"/>
      <c r="G79" s="60"/>
      <c r="H79" s="60"/>
      <c r="I79" s="60"/>
      <c r="J79" s="60">
        <f t="shared" si="21"/>
        <v>1000</v>
      </c>
      <c r="K79" s="61" t="s">
        <v>40</v>
      </c>
    </row>
    <row r="80" spans="1:11" ht="22.5" customHeight="1">
      <c r="A80" s="103"/>
      <c r="B80" s="99"/>
      <c r="C80" s="101"/>
      <c r="D80" s="101"/>
      <c r="E80" s="60">
        <v>47.7</v>
      </c>
      <c r="F80" s="60"/>
      <c r="G80" s="60"/>
      <c r="H80" s="60"/>
      <c r="I80" s="60"/>
      <c r="J80" s="60">
        <f>E80+F80+G80+H80+I80</f>
        <v>47.7</v>
      </c>
      <c r="K80" s="61" t="s">
        <v>5</v>
      </c>
    </row>
    <row r="81" spans="1:11" ht="22.5" customHeight="1">
      <c r="A81" s="102">
        <v>30</v>
      </c>
      <c r="B81" s="100" t="s">
        <v>69</v>
      </c>
      <c r="C81" s="100">
        <v>2017</v>
      </c>
      <c r="D81" s="98" t="s">
        <v>6</v>
      </c>
      <c r="E81" s="60"/>
      <c r="F81" s="60"/>
      <c r="G81" s="60">
        <v>7500</v>
      </c>
      <c r="H81" s="60"/>
      <c r="I81" s="60"/>
      <c r="J81" s="60">
        <f t="shared" si="21"/>
        <v>7500</v>
      </c>
      <c r="K81" s="61" t="s">
        <v>4</v>
      </c>
    </row>
    <row r="82" spans="1:11" ht="33" customHeight="1">
      <c r="A82" s="103"/>
      <c r="B82" s="101"/>
      <c r="C82" s="101"/>
      <c r="D82" s="98"/>
      <c r="E82" s="60"/>
      <c r="F82" s="60"/>
      <c r="G82" s="60">
        <v>7500</v>
      </c>
      <c r="H82" s="60"/>
      <c r="I82" s="60"/>
      <c r="J82" s="60">
        <f t="shared" si="21"/>
        <v>7500</v>
      </c>
      <c r="K82" s="61" t="s">
        <v>40</v>
      </c>
    </row>
    <row r="83" spans="1:11" ht="15.75">
      <c r="A83" s="86">
        <v>31</v>
      </c>
      <c r="B83" s="99" t="s">
        <v>18</v>
      </c>
      <c r="C83" s="98"/>
      <c r="D83" s="98"/>
      <c r="E83" s="33">
        <f>E87+E85</f>
        <v>15.7</v>
      </c>
      <c r="F83" s="33">
        <f t="shared" ref="F83:J84" si="22">F87+F85</f>
        <v>20</v>
      </c>
      <c r="G83" s="33">
        <f t="shared" si="22"/>
        <v>20</v>
      </c>
      <c r="H83" s="33">
        <f t="shared" si="22"/>
        <v>18.899999999999999</v>
      </c>
      <c r="I83" s="33">
        <f t="shared" si="22"/>
        <v>20</v>
      </c>
      <c r="J83" s="33">
        <f>J87+J85</f>
        <v>94.6</v>
      </c>
      <c r="K83" s="61" t="s">
        <v>4</v>
      </c>
    </row>
    <row r="84" spans="1:11" ht="178.5" customHeight="1">
      <c r="A84" s="86"/>
      <c r="B84" s="99"/>
      <c r="C84" s="98"/>
      <c r="D84" s="98"/>
      <c r="E84" s="33">
        <f>E88+E86</f>
        <v>15.7</v>
      </c>
      <c r="F84" s="33">
        <f t="shared" si="22"/>
        <v>20</v>
      </c>
      <c r="G84" s="33">
        <f t="shared" si="22"/>
        <v>20</v>
      </c>
      <c r="H84" s="33">
        <f t="shared" si="22"/>
        <v>18.899999999999999</v>
      </c>
      <c r="I84" s="33">
        <f t="shared" si="22"/>
        <v>20</v>
      </c>
      <c r="J84" s="33">
        <f t="shared" si="22"/>
        <v>94.6</v>
      </c>
      <c r="K84" s="61" t="s">
        <v>5</v>
      </c>
    </row>
    <row r="85" spans="1:11" ht="15.75" customHeight="1">
      <c r="A85" s="86">
        <v>32</v>
      </c>
      <c r="B85" s="99" t="s">
        <v>27</v>
      </c>
      <c r="C85" s="98" t="s">
        <v>26</v>
      </c>
      <c r="D85" s="98" t="s">
        <v>7</v>
      </c>
      <c r="E85" s="60">
        <v>15.7</v>
      </c>
      <c r="F85" s="60">
        <v>20</v>
      </c>
      <c r="G85" s="60">
        <v>20</v>
      </c>
      <c r="H85" s="60">
        <v>18.899999999999999</v>
      </c>
      <c r="I85" s="60">
        <v>20</v>
      </c>
      <c r="J85" s="60">
        <f>E85+F85+G85+H85+I85</f>
        <v>94.6</v>
      </c>
      <c r="K85" s="61" t="s">
        <v>4</v>
      </c>
    </row>
    <row r="86" spans="1:11" ht="33.75" customHeight="1">
      <c r="A86" s="86"/>
      <c r="B86" s="99"/>
      <c r="C86" s="98"/>
      <c r="D86" s="98"/>
      <c r="E86" s="60">
        <v>15.7</v>
      </c>
      <c r="F86" s="60">
        <v>20</v>
      </c>
      <c r="G86" s="60">
        <v>20</v>
      </c>
      <c r="H86" s="60">
        <v>18.899999999999999</v>
      </c>
      <c r="I86" s="60">
        <v>20</v>
      </c>
      <c r="J86" s="60">
        <f>E86+F86+G86+H86+I86</f>
        <v>94.6</v>
      </c>
      <c r="K86" s="61" t="s">
        <v>5</v>
      </c>
    </row>
    <row r="87" spans="1:11" ht="15" customHeight="1">
      <c r="A87" s="86">
        <v>33</v>
      </c>
      <c r="B87" s="99" t="s">
        <v>19</v>
      </c>
      <c r="C87" s="98" t="s">
        <v>61</v>
      </c>
      <c r="D87" s="100" t="s">
        <v>7</v>
      </c>
      <c r="E87" s="60"/>
      <c r="F87" s="60"/>
      <c r="G87" s="60"/>
      <c r="H87" s="60"/>
      <c r="I87" s="60"/>
      <c r="J87" s="60">
        <f>E87+F87+G87+H87+I87</f>
        <v>0</v>
      </c>
      <c r="K87" s="61" t="s">
        <v>4</v>
      </c>
    </row>
    <row r="88" spans="1:11" ht="90" customHeight="1">
      <c r="A88" s="86"/>
      <c r="B88" s="99"/>
      <c r="C88" s="98"/>
      <c r="D88" s="101"/>
      <c r="E88" s="60"/>
      <c r="F88" s="60"/>
      <c r="G88" s="60"/>
      <c r="H88" s="60"/>
      <c r="I88" s="60"/>
      <c r="J88" s="60">
        <f>E88+F88+G88+H88+I88</f>
        <v>0</v>
      </c>
      <c r="K88" s="61" t="s">
        <v>5</v>
      </c>
    </row>
    <row r="89" spans="1:11" ht="15.75">
      <c r="A89" s="86">
        <v>34</v>
      </c>
      <c r="B89" s="99" t="s">
        <v>20</v>
      </c>
      <c r="C89" s="98"/>
      <c r="D89" s="98"/>
      <c r="E89" s="60">
        <f>E91+E93</f>
        <v>163.30000000000001</v>
      </c>
      <c r="F89" s="60">
        <f t="shared" ref="F89:I90" si="23">F91+F93</f>
        <v>340.7</v>
      </c>
      <c r="G89" s="60">
        <f t="shared" si="23"/>
        <v>343.1</v>
      </c>
      <c r="H89" s="60">
        <f t="shared" si="23"/>
        <v>379.8</v>
      </c>
      <c r="I89" s="60">
        <f t="shared" si="23"/>
        <v>350</v>
      </c>
      <c r="J89" s="60">
        <f>J91+J93</f>
        <v>1576.9</v>
      </c>
      <c r="K89" s="61" t="s">
        <v>4</v>
      </c>
    </row>
    <row r="90" spans="1:11" ht="87.75" customHeight="1">
      <c r="A90" s="86"/>
      <c r="B90" s="99"/>
      <c r="C90" s="98"/>
      <c r="D90" s="98"/>
      <c r="E90" s="60">
        <f>E92+E94</f>
        <v>163.30000000000001</v>
      </c>
      <c r="F90" s="60">
        <f t="shared" si="23"/>
        <v>340.7</v>
      </c>
      <c r="G90" s="60">
        <f t="shared" si="23"/>
        <v>343.1</v>
      </c>
      <c r="H90" s="60">
        <f t="shared" si="23"/>
        <v>379.8</v>
      </c>
      <c r="I90" s="60">
        <f t="shared" si="23"/>
        <v>350</v>
      </c>
      <c r="J90" s="60">
        <f>J92+J94</f>
        <v>1576.9</v>
      </c>
      <c r="K90" s="61" t="s">
        <v>5</v>
      </c>
    </row>
    <row r="91" spans="1:11" ht="15.75" customHeight="1">
      <c r="A91" s="86">
        <v>35</v>
      </c>
      <c r="B91" s="99" t="s">
        <v>43</v>
      </c>
      <c r="C91" s="98" t="s">
        <v>26</v>
      </c>
      <c r="D91" s="98" t="s">
        <v>6</v>
      </c>
      <c r="E91" s="60">
        <v>120</v>
      </c>
      <c r="F91" s="60">
        <v>289.7</v>
      </c>
      <c r="G91" s="60">
        <v>300</v>
      </c>
      <c r="H91" s="60">
        <v>340</v>
      </c>
      <c r="I91" s="60">
        <v>300</v>
      </c>
      <c r="J91" s="60">
        <f>E91+F91+G91+H91+I91</f>
        <v>1349.7</v>
      </c>
      <c r="K91" s="61" t="s">
        <v>4</v>
      </c>
    </row>
    <row r="92" spans="1:11" ht="82.5" customHeight="1">
      <c r="A92" s="86"/>
      <c r="B92" s="99"/>
      <c r="C92" s="98"/>
      <c r="D92" s="98"/>
      <c r="E92" s="60">
        <v>120</v>
      </c>
      <c r="F92" s="60">
        <v>289.7</v>
      </c>
      <c r="G92" s="60">
        <v>300</v>
      </c>
      <c r="H92" s="60">
        <v>340</v>
      </c>
      <c r="I92" s="60">
        <v>300</v>
      </c>
      <c r="J92" s="60">
        <f>E92+F92+G92+H92+I92</f>
        <v>1349.7</v>
      </c>
      <c r="K92" s="61" t="s">
        <v>5</v>
      </c>
    </row>
    <row r="93" spans="1:11" ht="15.75">
      <c r="A93" s="86">
        <v>36</v>
      </c>
      <c r="B93" s="99" t="s">
        <v>55</v>
      </c>
      <c r="C93" s="98" t="s">
        <v>26</v>
      </c>
      <c r="D93" s="98" t="s">
        <v>6</v>
      </c>
      <c r="E93" s="60">
        <v>43.3</v>
      </c>
      <c r="F93" s="60">
        <v>51</v>
      </c>
      <c r="G93" s="60">
        <v>43.1</v>
      </c>
      <c r="H93" s="60">
        <v>39.799999999999997</v>
      </c>
      <c r="I93" s="60">
        <v>50</v>
      </c>
      <c r="J93" s="60">
        <f>E93+F93+G93+H93+I93</f>
        <v>227.2</v>
      </c>
      <c r="K93" s="61" t="s">
        <v>4</v>
      </c>
    </row>
    <row r="94" spans="1:11" ht="63" customHeight="1">
      <c r="A94" s="86"/>
      <c r="B94" s="99"/>
      <c r="C94" s="98"/>
      <c r="D94" s="98"/>
      <c r="E94" s="60">
        <v>43.3</v>
      </c>
      <c r="F94" s="60">
        <v>51</v>
      </c>
      <c r="G94" s="60">
        <v>43.1</v>
      </c>
      <c r="H94" s="60">
        <v>39.799999999999997</v>
      </c>
      <c r="I94" s="60">
        <v>50</v>
      </c>
      <c r="J94" s="60">
        <f>E94+F94+G94+H94+I94</f>
        <v>227.2</v>
      </c>
      <c r="K94" s="61" t="s">
        <v>5</v>
      </c>
    </row>
    <row r="95" spans="1:11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</row>
    <row r="96" spans="1:11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</row>
    <row r="97" spans="1:11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</row>
    <row r="98" spans="1:11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</row>
    <row r="99" spans="1:11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</row>
    <row r="101" spans="1:11" ht="15.75" customHeight="1">
      <c r="B101" s="4"/>
      <c r="C101" s="4"/>
      <c r="D101" s="84" t="s">
        <v>29</v>
      </c>
      <c r="E101" s="85" t="s">
        <v>0</v>
      </c>
      <c r="F101" s="85"/>
      <c r="G101" s="85"/>
      <c r="H101" s="85"/>
      <c r="I101" s="85"/>
      <c r="J101" s="85"/>
    </row>
    <row r="102" spans="1:11" ht="15.75" customHeight="1">
      <c r="B102" s="4"/>
      <c r="C102" s="4"/>
      <c r="D102" s="84"/>
      <c r="E102" s="59" t="s">
        <v>2</v>
      </c>
      <c r="F102" s="59" t="s">
        <v>21</v>
      </c>
      <c r="G102" s="59" t="s">
        <v>22</v>
      </c>
      <c r="H102" s="59" t="s">
        <v>23</v>
      </c>
      <c r="I102" s="59" t="s">
        <v>24</v>
      </c>
      <c r="J102" s="59" t="s">
        <v>30</v>
      </c>
    </row>
    <row r="103" spans="1:11" ht="15.75" customHeight="1">
      <c r="B103" s="4"/>
      <c r="C103" s="4"/>
      <c r="D103" s="58" t="s">
        <v>31</v>
      </c>
      <c r="E103" s="59">
        <f t="shared" ref="E103:G103" si="24">E6+E57</f>
        <v>24733.100000000002</v>
      </c>
      <c r="F103" s="59">
        <f t="shared" si="24"/>
        <v>24993</v>
      </c>
      <c r="G103" s="59">
        <f t="shared" si="24"/>
        <v>43324.899999999994</v>
      </c>
      <c r="H103" s="59">
        <f>H6+H57</f>
        <v>48909</v>
      </c>
      <c r="I103" s="59">
        <f>I6+I57</f>
        <v>41508.199999999997</v>
      </c>
      <c r="J103" s="59">
        <f>J6+J57</f>
        <v>183468.2</v>
      </c>
    </row>
    <row r="104" spans="1:11" ht="15.75" customHeight="1">
      <c r="B104" s="4"/>
      <c r="C104" s="4"/>
      <c r="D104" s="58" t="s">
        <v>66</v>
      </c>
      <c r="E104" s="59">
        <f t="shared" ref="E104:F104" si="25">E7</f>
        <v>0</v>
      </c>
      <c r="F104" s="59">
        <f t="shared" si="25"/>
        <v>0</v>
      </c>
      <c r="G104" s="59">
        <f>G7</f>
        <v>537.70000000000005</v>
      </c>
      <c r="H104" s="59">
        <f t="shared" ref="H104:I104" si="26">H7</f>
        <v>516.79999999999995</v>
      </c>
      <c r="I104" s="59">
        <f t="shared" si="26"/>
        <v>0</v>
      </c>
      <c r="J104" s="59">
        <f>J7</f>
        <v>1054.5</v>
      </c>
    </row>
    <row r="105" spans="1:11" ht="15.75" customHeight="1">
      <c r="B105" s="4"/>
      <c r="C105" s="4"/>
      <c r="D105" s="58" t="s">
        <v>41</v>
      </c>
      <c r="E105" s="59">
        <f t="shared" ref="E105:J106" si="27">E8+E58</f>
        <v>7793.2</v>
      </c>
      <c r="F105" s="59">
        <f t="shared" si="27"/>
        <v>6638</v>
      </c>
      <c r="G105" s="59">
        <f t="shared" si="27"/>
        <v>14749.1</v>
      </c>
      <c r="H105" s="59">
        <f t="shared" si="27"/>
        <v>24588.9</v>
      </c>
      <c r="I105" s="59">
        <f t="shared" si="27"/>
        <v>15627</v>
      </c>
      <c r="J105" s="59">
        <f t="shared" si="27"/>
        <v>69396.2</v>
      </c>
    </row>
    <row r="106" spans="1:11" ht="15.75" customHeight="1">
      <c r="B106" s="4"/>
      <c r="C106" s="4"/>
      <c r="D106" s="58" t="s">
        <v>32</v>
      </c>
      <c r="E106" s="59">
        <f t="shared" si="27"/>
        <v>16939.900000000001</v>
      </c>
      <c r="F106" s="59">
        <f t="shared" si="27"/>
        <v>18355</v>
      </c>
      <c r="G106" s="59">
        <f t="shared" si="27"/>
        <v>28038.1</v>
      </c>
      <c r="H106" s="59">
        <f t="shared" si="27"/>
        <v>23803.3</v>
      </c>
      <c r="I106" s="59">
        <f t="shared" si="27"/>
        <v>25881.200000000001</v>
      </c>
      <c r="J106" s="59">
        <f t="shared" si="27"/>
        <v>113017.5</v>
      </c>
    </row>
    <row r="107" spans="1:11" ht="15.75" customHeight="1">
      <c r="B107" s="4"/>
      <c r="C107" s="4"/>
      <c r="D107" s="58" t="s">
        <v>33</v>
      </c>
      <c r="E107" s="59"/>
      <c r="F107" s="59"/>
      <c r="G107" s="59"/>
      <c r="H107" s="59"/>
      <c r="I107" s="59"/>
      <c r="J107" s="59"/>
    </row>
    <row r="108" spans="1:11" ht="15.75" customHeight="1">
      <c r="B108" s="4"/>
      <c r="C108" s="4"/>
      <c r="D108" s="58" t="s">
        <v>32</v>
      </c>
      <c r="E108" s="59"/>
      <c r="F108" s="59"/>
      <c r="G108" s="59"/>
      <c r="H108" s="59"/>
      <c r="I108" s="59"/>
      <c r="J108" s="59"/>
    </row>
    <row r="109" spans="1:11" ht="15.75" customHeight="1">
      <c r="B109" s="4"/>
      <c r="C109" s="4"/>
      <c r="D109" s="58" t="s">
        <v>34</v>
      </c>
      <c r="E109" s="59"/>
      <c r="F109" s="59"/>
      <c r="G109" s="59"/>
      <c r="H109" s="59"/>
      <c r="I109" s="59"/>
      <c r="J109" s="59"/>
    </row>
    <row r="110" spans="1:11" ht="15.75" customHeight="1">
      <c r="B110" s="4"/>
      <c r="C110" s="4"/>
      <c r="D110" s="58" t="s">
        <v>32</v>
      </c>
      <c r="E110" s="59"/>
      <c r="F110" s="59"/>
      <c r="G110" s="59"/>
      <c r="H110" s="59"/>
      <c r="I110" s="59"/>
      <c r="J110" s="59"/>
    </row>
    <row r="111" spans="1:11" ht="15.75" customHeight="1">
      <c r="B111" s="4"/>
      <c r="C111" s="4"/>
      <c r="D111" s="58" t="s">
        <v>35</v>
      </c>
      <c r="E111" s="59">
        <f t="shared" ref="E111:J114" si="28">E103</f>
        <v>24733.100000000002</v>
      </c>
      <c r="F111" s="59">
        <f t="shared" si="28"/>
        <v>24993</v>
      </c>
      <c r="G111" s="59">
        <f t="shared" si="28"/>
        <v>43324.899999999994</v>
      </c>
      <c r="H111" s="59">
        <f t="shared" si="28"/>
        <v>48909</v>
      </c>
      <c r="I111" s="59">
        <f t="shared" si="28"/>
        <v>41508.199999999997</v>
      </c>
      <c r="J111" s="59">
        <f t="shared" si="28"/>
        <v>183468.2</v>
      </c>
    </row>
    <row r="112" spans="1:11" ht="15.75" customHeight="1">
      <c r="B112" s="4"/>
      <c r="C112" s="4"/>
      <c r="D112" s="66" t="s">
        <v>66</v>
      </c>
      <c r="E112" s="59">
        <f t="shared" si="28"/>
        <v>0</v>
      </c>
      <c r="F112" s="59">
        <f t="shared" si="28"/>
        <v>0</v>
      </c>
      <c r="G112" s="59">
        <f t="shared" si="28"/>
        <v>537.70000000000005</v>
      </c>
      <c r="H112" s="59">
        <f t="shared" si="28"/>
        <v>516.79999999999995</v>
      </c>
      <c r="I112" s="59">
        <f t="shared" si="28"/>
        <v>0</v>
      </c>
      <c r="J112" s="59">
        <f t="shared" si="28"/>
        <v>1054.5</v>
      </c>
    </row>
    <row r="113" spans="2:10" ht="15.75" customHeight="1">
      <c r="B113" s="4"/>
      <c r="C113" s="4"/>
      <c r="D113" s="58" t="s">
        <v>41</v>
      </c>
      <c r="E113" s="59">
        <f>E105</f>
        <v>7793.2</v>
      </c>
      <c r="F113" s="59">
        <f t="shared" si="28"/>
        <v>6638</v>
      </c>
      <c r="G113" s="59">
        <f t="shared" si="28"/>
        <v>14749.1</v>
      </c>
      <c r="H113" s="59">
        <f t="shared" si="28"/>
        <v>24588.9</v>
      </c>
      <c r="I113" s="59">
        <f t="shared" si="28"/>
        <v>15627</v>
      </c>
      <c r="J113" s="59">
        <f>J105</f>
        <v>69396.2</v>
      </c>
    </row>
    <row r="114" spans="2:10" ht="15.75" customHeight="1">
      <c r="B114" s="4"/>
      <c r="C114" s="4"/>
      <c r="D114" s="58" t="s">
        <v>32</v>
      </c>
      <c r="E114" s="59">
        <f>E106</f>
        <v>16939.900000000001</v>
      </c>
      <c r="F114" s="59">
        <f t="shared" si="28"/>
        <v>18355</v>
      </c>
      <c r="G114" s="59">
        <f t="shared" si="28"/>
        <v>28038.1</v>
      </c>
      <c r="H114" s="59">
        <f t="shared" si="28"/>
        <v>23803.3</v>
      </c>
      <c r="I114" s="59">
        <f t="shared" si="28"/>
        <v>25881.200000000001</v>
      </c>
      <c r="J114" s="59">
        <f t="shared" si="28"/>
        <v>113017.5</v>
      </c>
    </row>
  </sheetData>
  <mergeCells count="155">
    <mergeCell ref="A1:K1"/>
    <mergeCell ref="A2:K2"/>
    <mergeCell ref="A3:A4"/>
    <mergeCell ref="B3:B4"/>
    <mergeCell ref="C3:C4"/>
    <mergeCell ref="D3:D4"/>
    <mergeCell ref="E3:J3"/>
    <mergeCell ref="K3:K4"/>
    <mergeCell ref="A14:A16"/>
    <mergeCell ref="B14:B16"/>
    <mergeCell ref="C14:C16"/>
    <mergeCell ref="D14:D16"/>
    <mergeCell ref="A17:A18"/>
    <mergeCell ref="B17:B18"/>
    <mergeCell ref="C17:C18"/>
    <mergeCell ref="D17:D18"/>
    <mergeCell ref="A6:A9"/>
    <mergeCell ref="B6:B9"/>
    <mergeCell ref="C6:C9"/>
    <mergeCell ref="D6:D9"/>
    <mergeCell ref="A10:A13"/>
    <mergeCell ref="B10:B13"/>
    <mergeCell ref="C10:C13"/>
    <mergeCell ref="D10:D13"/>
    <mergeCell ref="A23:A24"/>
    <mergeCell ref="B23:B24"/>
    <mergeCell ref="C23:C24"/>
    <mergeCell ref="D23:D24"/>
    <mergeCell ref="A25:A26"/>
    <mergeCell ref="B25:B26"/>
    <mergeCell ref="C25:C26"/>
    <mergeCell ref="D25:D26"/>
    <mergeCell ref="A19:A20"/>
    <mergeCell ref="B19:B20"/>
    <mergeCell ref="C19:C20"/>
    <mergeCell ref="D19:D20"/>
    <mergeCell ref="A21:A22"/>
    <mergeCell ref="B21:B22"/>
    <mergeCell ref="C21:C22"/>
    <mergeCell ref="D21:D22"/>
    <mergeCell ref="A31:A32"/>
    <mergeCell ref="B31:B32"/>
    <mergeCell ref="C31:C32"/>
    <mergeCell ref="D31:D32"/>
    <mergeCell ref="A33:A34"/>
    <mergeCell ref="B33:B34"/>
    <mergeCell ref="C33:C34"/>
    <mergeCell ref="D33:D34"/>
    <mergeCell ref="A27:A28"/>
    <mergeCell ref="B27:B28"/>
    <mergeCell ref="C27:C28"/>
    <mergeCell ref="D27:D28"/>
    <mergeCell ref="A29:A30"/>
    <mergeCell ref="B29:B30"/>
    <mergeCell ref="C29:C30"/>
    <mergeCell ref="D29:D30"/>
    <mergeCell ref="A39:A40"/>
    <mergeCell ref="B39:B40"/>
    <mergeCell ref="C39:C40"/>
    <mergeCell ref="D39:D40"/>
    <mergeCell ref="A41:A46"/>
    <mergeCell ref="B41:B46"/>
    <mergeCell ref="C41:C46"/>
    <mergeCell ref="A35:A36"/>
    <mergeCell ref="B35:B36"/>
    <mergeCell ref="C35:C36"/>
    <mergeCell ref="D35:D36"/>
    <mergeCell ref="A37:A38"/>
    <mergeCell ref="B37:B38"/>
    <mergeCell ref="C37:C38"/>
    <mergeCell ref="D37:D38"/>
    <mergeCell ref="D45:D46"/>
    <mergeCell ref="D42:D44"/>
    <mergeCell ref="A47:A48"/>
    <mergeCell ref="B47:B48"/>
    <mergeCell ref="C47:C48"/>
    <mergeCell ref="D47:D48"/>
    <mergeCell ref="A56:K56"/>
    <mergeCell ref="A57:A59"/>
    <mergeCell ref="B57:B59"/>
    <mergeCell ref="C57:C59"/>
    <mergeCell ref="D57:D59"/>
    <mergeCell ref="A53:A55"/>
    <mergeCell ref="B53:B55"/>
    <mergeCell ref="C53:C55"/>
    <mergeCell ref="D53:D55"/>
    <mergeCell ref="A66:A67"/>
    <mergeCell ref="B66:B67"/>
    <mergeCell ref="C66:C67"/>
    <mergeCell ref="D66:D67"/>
    <mergeCell ref="A68:A69"/>
    <mergeCell ref="B68:B69"/>
    <mergeCell ref="C68:C69"/>
    <mergeCell ref="D68:D69"/>
    <mergeCell ref="A60:A62"/>
    <mergeCell ref="B60:B62"/>
    <mergeCell ref="C60:C62"/>
    <mergeCell ref="D60:D62"/>
    <mergeCell ref="A63:A65"/>
    <mergeCell ref="B63:B65"/>
    <mergeCell ref="C63:C65"/>
    <mergeCell ref="D63:D65"/>
    <mergeCell ref="A74:A75"/>
    <mergeCell ref="B74:B75"/>
    <mergeCell ref="C74:C75"/>
    <mergeCell ref="D74:D75"/>
    <mergeCell ref="A76:A77"/>
    <mergeCell ref="B76:B77"/>
    <mergeCell ref="C76:C77"/>
    <mergeCell ref="D76:D77"/>
    <mergeCell ref="A70:A71"/>
    <mergeCell ref="B70:B71"/>
    <mergeCell ref="C70:C71"/>
    <mergeCell ref="D70:D71"/>
    <mergeCell ref="A72:A73"/>
    <mergeCell ref="B72:B73"/>
    <mergeCell ref="C72:C73"/>
    <mergeCell ref="D72:D73"/>
    <mergeCell ref="D83:D84"/>
    <mergeCell ref="A85:A86"/>
    <mergeCell ref="B85:B86"/>
    <mergeCell ref="C85:C86"/>
    <mergeCell ref="D85:D86"/>
    <mergeCell ref="A78:A80"/>
    <mergeCell ref="B78:B80"/>
    <mergeCell ref="C78:C80"/>
    <mergeCell ref="D78:D80"/>
    <mergeCell ref="A81:A82"/>
    <mergeCell ref="B81:B82"/>
    <mergeCell ref="C81:C82"/>
    <mergeCell ref="D81:D82"/>
    <mergeCell ref="D101:D102"/>
    <mergeCell ref="E101:J101"/>
    <mergeCell ref="A49:A52"/>
    <mergeCell ref="B49:B52"/>
    <mergeCell ref="C49:C52"/>
    <mergeCell ref="A91:A92"/>
    <mergeCell ref="B91:B92"/>
    <mergeCell ref="C91:C92"/>
    <mergeCell ref="D91:D92"/>
    <mergeCell ref="A93:A94"/>
    <mergeCell ref="B93:B94"/>
    <mergeCell ref="C93:C94"/>
    <mergeCell ref="D93:D94"/>
    <mergeCell ref="A87:A88"/>
    <mergeCell ref="B87:B88"/>
    <mergeCell ref="C87:C88"/>
    <mergeCell ref="D87:D88"/>
    <mergeCell ref="A89:A90"/>
    <mergeCell ref="B89:B90"/>
    <mergeCell ref="C89:C90"/>
    <mergeCell ref="D89:D90"/>
    <mergeCell ref="A83:A84"/>
    <mergeCell ref="B83:B84"/>
    <mergeCell ref="C83:C84"/>
  </mergeCells>
  <pageMargins left="0.39370078740157483" right="0.39370078740157483" top="0.98425196850393704" bottom="0.59055118110236227" header="0.31496062992125984" footer="0.31496062992125984"/>
  <pageSetup paperSize="9" scale="90" orientation="landscape" horizont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21"/>
  <sheetViews>
    <sheetView tabSelected="1" view="pageBreakPreview" topLeftCell="A93" zoomScaleSheetLayoutView="100" workbookViewId="0">
      <selection activeCell="B100" sqref="B100:B101"/>
    </sheetView>
  </sheetViews>
  <sheetFormatPr defaultRowHeight="15"/>
  <cols>
    <col min="1" max="1" width="3.85546875" customWidth="1"/>
    <col min="2" max="2" width="29.28515625" customWidth="1"/>
    <col min="4" max="4" width="35.85546875" customWidth="1"/>
    <col min="9" max="9" width="11.140625" customWidth="1"/>
    <col min="10" max="10" width="12.28515625" customWidth="1"/>
    <col min="11" max="11" width="20.28515625" customWidth="1"/>
  </cols>
  <sheetData>
    <row r="1" spans="1:11" ht="19.5" customHeight="1">
      <c r="A1" s="89" t="s">
        <v>42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31.5" customHeight="1">
      <c r="A2" s="90" t="s">
        <v>28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ht="48" customHeight="1">
      <c r="A3" s="83" t="s">
        <v>8</v>
      </c>
      <c r="B3" s="83" t="s">
        <v>9</v>
      </c>
      <c r="C3" s="83" t="s">
        <v>10</v>
      </c>
      <c r="D3" s="83" t="s">
        <v>11</v>
      </c>
      <c r="E3" s="83" t="s">
        <v>0</v>
      </c>
      <c r="F3" s="83"/>
      <c r="G3" s="83"/>
      <c r="H3" s="83"/>
      <c r="I3" s="83"/>
      <c r="J3" s="83"/>
      <c r="K3" s="83" t="s">
        <v>1</v>
      </c>
    </row>
    <row r="4" spans="1:11" ht="15.75">
      <c r="A4" s="83"/>
      <c r="B4" s="83"/>
      <c r="C4" s="83"/>
      <c r="D4" s="83"/>
      <c r="E4" s="67" t="s">
        <v>2</v>
      </c>
      <c r="F4" s="67" t="s">
        <v>21</v>
      </c>
      <c r="G4" s="67" t="s">
        <v>22</v>
      </c>
      <c r="H4" s="67" t="s">
        <v>23</v>
      </c>
      <c r="I4" s="67" t="s">
        <v>24</v>
      </c>
      <c r="J4" s="67" t="s">
        <v>3</v>
      </c>
      <c r="K4" s="83"/>
    </row>
    <row r="5" spans="1:11" ht="15.75">
      <c r="A5" s="70">
        <v>1</v>
      </c>
      <c r="B5" s="70">
        <v>2</v>
      </c>
      <c r="C5" s="70">
        <v>3</v>
      </c>
      <c r="D5" s="70">
        <v>4</v>
      </c>
      <c r="E5" s="70">
        <v>5</v>
      </c>
      <c r="F5" s="70">
        <v>6</v>
      </c>
      <c r="G5" s="70">
        <v>7</v>
      </c>
      <c r="H5" s="70">
        <v>8</v>
      </c>
      <c r="I5" s="70">
        <v>9</v>
      </c>
      <c r="J5" s="70">
        <v>10</v>
      </c>
      <c r="K5" s="70">
        <v>11</v>
      </c>
    </row>
    <row r="6" spans="1:11" ht="15.75">
      <c r="A6" s="86">
        <v>1</v>
      </c>
      <c r="B6" s="99" t="s">
        <v>12</v>
      </c>
      <c r="C6" s="98"/>
      <c r="D6" s="98"/>
      <c r="E6" s="70">
        <f t="shared" ref="E6:J9" si="0">E10</f>
        <v>1442.2</v>
      </c>
      <c r="F6" s="70">
        <f t="shared" si="0"/>
        <v>2554.6999999999998</v>
      </c>
      <c r="G6" s="70">
        <f t="shared" si="0"/>
        <v>7645.6</v>
      </c>
      <c r="H6" s="70">
        <f t="shared" si="0"/>
        <v>16996.5</v>
      </c>
      <c r="I6" s="74">
        <f t="shared" si="0"/>
        <v>31194.902000000002</v>
      </c>
      <c r="J6" s="74">
        <f>J10</f>
        <v>59833.902000000002</v>
      </c>
      <c r="K6" s="71" t="s">
        <v>4</v>
      </c>
    </row>
    <row r="7" spans="1:11" ht="31.5">
      <c r="A7" s="86"/>
      <c r="B7" s="99"/>
      <c r="C7" s="98"/>
      <c r="D7" s="98"/>
      <c r="E7" s="70">
        <f t="shared" si="0"/>
        <v>0</v>
      </c>
      <c r="F7" s="70">
        <f t="shared" si="0"/>
        <v>0</v>
      </c>
      <c r="G7" s="70">
        <f t="shared" si="0"/>
        <v>537.70000000000005</v>
      </c>
      <c r="H7" s="70">
        <f t="shared" si="0"/>
        <v>516.79999999999995</v>
      </c>
      <c r="I7" s="74">
        <f t="shared" si="0"/>
        <v>0</v>
      </c>
      <c r="J7" s="74">
        <f t="shared" si="0"/>
        <v>1054.5</v>
      </c>
      <c r="K7" s="71" t="s">
        <v>65</v>
      </c>
    </row>
    <row r="8" spans="1:11" ht="15.75">
      <c r="A8" s="86"/>
      <c r="B8" s="99"/>
      <c r="C8" s="98"/>
      <c r="D8" s="98"/>
      <c r="E8" s="70">
        <f t="shared" si="0"/>
        <v>172.2</v>
      </c>
      <c r="F8" s="70">
        <f t="shared" si="0"/>
        <v>268.7</v>
      </c>
      <c r="G8" s="70">
        <f t="shared" si="0"/>
        <v>858.2</v>
      </c>
      <c r="H8" s="70">
        <f t="shared" si="0"/>
        <v>9134.9</v>
      </c>
      <c r="I8" s="74">
        <f t="shared" si="0"/>
        <v>23784.799999999999</v>
      </c>
      <c r="J8" s="74">
        <f t="shared" si="0"/>
        <v>34218.800000000003</v>
      </c>
      <c r="K8" s="71" t="s">
        <v>40</v>
      </c>
    </row>
    <row r="9" spans="1:11" ht="15.75">
      <c r="A9" s="86"/>
      <c r="B9" s="99"/>
      <c r="C9" s="98"/>
      <c r="D9" s="98"/>
      <c r="E9" s="70">
        <f>E13</f>
        <v>1270</v>
      </c>
      <c r="F9" s="70">
        <f t="shared" si="0"/>
        <v>2286</v>
      </c>
      <c r="G9" s="70">
        <f>G13</f>
        <v>6249.7</v>
      </c>
      <c r="H9" s="70">
        <f>H13</f>
        <v>7344.8</v>
      </c>
      <c r="I9" s="74">
        <f>I13</f>
        <v>7410.1020000000008</v>
      </c>
      <c r="J9" s="74">
        <f>J13</f>
        <v>24560.601999999999</v>
      </c>
      <c r="K9" s="71" t="s">
        <v>5</v>
      </c>
    </row>
    <row r="10" spans="1:11" ht="15" customHeight="1">
      <c r="A10" s="86">
        <v>2</v>
      </c>
      <c r="B10" s="99" t="s">
        <v>13</v>
      </c>
      <c r="C10" s="98"/>
      <c r="D10" s="98"/>
      <c r="E10" s="70">
        <f t="shared" ref="E10:H10" si="1">E14+E17+E19+E21+E23+E25+E27+E29+E31+E33+E35+E37+E39+E41+E47+E49+E53+E56</f>
        <v>1442.2</v>
      </c>
      <c r="F10" s="70">
        <f t="shared" si="1"/>
        <v>2554.6999999999998</v>
      </c>
      <c r="G10" s="70">
        <f t="shared" si="1"/>
        <v>7645.6</v>
      </c>
      <c r="H10" s="70">
        <f t="shared" si="1"/>
        <v>16996.5</v>
      </c>
      <c r="I10" s="74">
        <f>I14+I17+I19+I21+I23+I25+I27+I29+I31+I33+I35+I37+I39+I41+I47+I49+I53+I56</f>
        <v>31194.902000000002</v>
      </c>
      <c r="J10" s="74">
        <f t="shared" ref="J10" si="2">J14+J17+J19+J21+J23+J25+J27+J29+J31+J33+J35+J37+J39+J41+J47+J49+J53+J56</f>
        <v>59833.902000000002</v>
      </c>
      <c r="K10" s="71" t="s">
        <v>4</v>
      </c>
    </row>
    <row r="11" spans="1:11" ht="31.5">
      <c r="A11" s="86"/>
      <c r="B11" s="99"/>
      <c r="C11" s="98"/>
      <c r="D11" s="98"/>
      <c r="E11" s="70">
        <f t="shared" ref="E11:F11" si="3">E42</f>
        <v>0</v>
      </c>
      <c r="F11" s="70">
        <f t="shared" si="3"/>
        <v>0</v>
      </c>
      <c r="G11" s="70">
        <f>G42</f>
        <v>537.70000000000005</v>
      </c>
      <c r="H11" s="70">
        <f>H42</f>
        <v>516.79999999999995</v>
      </c>
      <c r="I11" s="74">
        <f t="shared" ref="I11:J11" si="4">I42</f>
        <v>0</v>
      </c>
      <c r="J11" s="74">
        <f t="shared" si="4"/>
        <v>1054.5</v>
      </c>
      <c r="K11" s="71" t="s">
        <v>65</v>
      </c>
    </row>
    <row r="12" spans="1:11" ht="15" customHeight="1">
      <c r="A12" s="86"/>
      <c r="B12" s="99"/>
      <c r="C12" s="98"/>
      <c r="D12" s="98"/>
      <c r="E12" s="70">
        <f t="shared" ref="E12:H12" si="5">E15+E24+E26+E43+E45+E54+E57</f>
        <v>172.2</v>
      </c>
      <c r="F12" s="70">
        <f t="shared" si="5"/>
        <v>268.7</v>
      </c>
      <c r="G12" s="70">
        <f t="shared" si="5"/>
        <v>858.2</v>
      </c>
      <c r="H12" s="70">
        <f t="shared" si="5"/>
        <v>9134.9</v>
      </c>
      <c r="I12" s="74">
        <f>I15+I24+I26+I43+I45+I54+I57</f>
        <v>23784.799999999999</v>
      </c>
      <c r="J12" s="74">
        <f t="shared" ref="J12" si="6">J15+J24+J26+J43+J45+J54+J57</f>
        <v>34218.800000000003</v>
      </c>
      <c r="K12" s="71" t="s">
        <v>40</v>
      </c>
    </row>
    <row r="13" spans="1:11" ht="83.25" customHeight="1">
      <c r="A13" s="86"/>
      <c r="B13" s="99"/>
      <c r="C13" s="98"/>
      <c r="D13" s="98"/>
      <c r="E13" s="70">
        <f t="shared" ref="E13:H13" si="7">E16+E18+E20+E22+E28+E30+E32+E34+E36+E38+E40+E44+E46+E48+E50+E51+E52+E55+E58</f>
        <v>1270</v>
      </c>
      <c r="F13" s="70">
        <f t="shared" si="7"/>
        <v>2286</v>
      </c>
      <c r="G13" s="70">
        <f t="shared" si="7"/>
        <v>6249.7</v>
      </c>
      <c r="H13" s="70">
        <f t="shared" si="7"/>
        <v>7344.8</v>
      </c>
      <c r="I13" s="74">
        <f>I16+I18+I20+I22+I28+I30+I32+I34+I36+I38+I40+I44+I46+I48+I50+I51+I52+I55+I58</f>
        <v>7410.1020000000008</v>
      </c>
      <c r="J13" s="74">
        <f t="shared" ref="J13" si="8">J16+J18+J20+J22+J28+J30+J32+J34+J36+J38+J40+J44+J46+J48+J50+J51+J52+J55+J58</f>
        <v>24560.601999999999</v>
      </c>
      <c r="K13" s="71" t="s">
        <v>5</v>
      </c>
    </row>
    <row r="14" spans="1:11" ht="15.75">
      <c r="A14" s="86">
        <v>3</v>
      </c>
      <c r="B14" s="99" t="s">
        <v>36</v>
      </c>
      <c r="C14" s="98" t="s">
        <v>26</v>
      </c>
      <c r="D14" s="98" t="s">
        <v>6</v>
      </c>
      <c r="E14" s="70">
        <f t="shared" ref="E14:F14" si="9">E15+E16</f>
        <v>800</v>
      </c>
      <c r="F14" s="70">
        <f t="shared" si="9"/>
        <v>1159</v>
      </c>
      <c r="G14" s="70">
        <f>G15+G16</f>
        <v>1439</v>
      </c>
      <c r="H14" s="70">
        <f t="shared" ref="H14" si="10">H15+H16</f>
        <v>726.8</v>
      </c>
      <c r="I14" s="70">
        <f>I15+I16</f>
        <v>621.00300000000004</v>
      </c>
      <c r="J14" s="70">
        <f t="shared" ref="J14:J55" si="11">E14+F14+G14+H14+I14</f>
        <v>4745.8029999999999</v>
      </c>
      <c r="K14" s="71" t="s">
        <v>4</v>
      </c>
    </row>
    <row r="15" spans="1:11" ht="15.75">
      <c r="A15" s="86"/>
      <c r="B15" s="99"/>
      <c r="C15" s="98"/>
      <c r="D15" s="98"/>
      <c r="E15" s="70"/>
      <c r="F15" s="70"/>
      <c r="G15" s="70">
        <v>709</v>
      </c>
      <c r="H15" s="70"/>
      <c r="I15" s="70"/>
      <c r="J15" s="70">
        <f t="shared" si="11"/>
        <v>709</v>
      </c>
      <c r="K15" s="71" t="s">
        <v>40</v>
      </c>
    </row>
    <row r="16" spans="1:11" ht="31.5" customHeight="1">
      <c r="A16" s="86"/>
      <c r="B16" s="99"/>
      <c r="C16" s="98"/>
      <c r="D16" s="98"/>
      <c r="E16" s="70">
        <v>800</v>
      </c>
      <c r="F16" s="70">
        <v>1159</v>
      </c>
      <c r="G16" s="70">
        <v>730</v>
      </c>
      <c r="H16" s="70">
        <v>726.8</v>
      </c>
      <c r="I16" s="70">
        <v>621.00300000000004</v>
      </c>
      <c r="J16" s="70">
        <f t="shared" si="11"/>
        <v>4036.8030000000003</v>
      </c>
      <c r="K16" s="71" t="s">
        <v>5</v>
      </c>
    </row>
    <row r="17" spans="1:11" ht="15.75">
      <c r="A17" s="86">
        <v>4</v>
      </c>
      <c r="B17" s="99" t="s">
        <v>25</v>
      </c>
      <c r="C17" s="100" t="s">
        <v>61</v>
      </c>
      <c r="D17" s="98" t="s">
        <v>6</v>
      </c>
      <c r="E17" s="70"/>
      <c r="F17" s="70"/>
      <c r="G17" s="70"/>
      <c r="H17" s="70">
        <v>54.3</v>
      </c>
      <c r="I17" s="70">
        <v>173.64400000000001</v>
      </c>
      <c r="J17" s="70">
        <f t="shared" si="11"/>
        <v>227.94400000000002</v>
      </c>
      <c r="K17" s="71" t="s">
        <v>4</v>
      </c>
    </row>
    <row r="18" spans="1:11" ht="31.5" customHeight="1">
      <c r="A18" s="86"/>
      <c r="B18" s="99"/>
      <c r="C18" s="101"/>
      <c r="D18" s="98"/>
      <c r="E18" s="70"/>
      <c r="F18" s="70"/>
      <c r="G18" s="70"/>
      <c r="H18" s="70">
        <v>54.3</v>
      </c>
      <c r="I18" s="70">
        <v>173.64400000000001</v>
      </c>
      <c r="J18" s="70">
        <f t="shared" si="11"/>
        <v>227.94400000000002</v>
      </c>
      <c r="K18" s="71" t="s">
        <v>5</v>
      </c>
    </row>
    <row r="19" spans="1:11" ht="15.75">
      <c r="A19" s="86">
        <v>5</v>
      </c>
      <c r="B19" s="99" t="s">
        <v>47</v>
      </c>
      <c r="C19" s="98" t="s">
        <v>26</v>
      </c>
      <c r="D19" s="98" t="s">
        <v>6</v>
      </c>
      <c r="E19" s="70">
        <v>70</v>
      </c>
      <c r="F19" s="70">
        <v>12</v>
      </c>
      <c r="G19" s="70">
        <v>250</v>
      </c>
      <c r="H19" s="70">
        <v>57.2</v>
      </c>
      <c r="I19" s="70">
        <v>100</v>
      </c>
      <c r="J19" s="70">
        <f t="shared" si="11"/>
        <v>489.2</v>
      </c>
      <c r="K19" s="71" t="s">
        <v>4</v>
      </c>
    </row>
    <row r="20" spans="1:11" ht="49.5" customHeight="1">
      <c r="A20" s="86"/>
      <c r="B20" s="99"/>
      <c r="C20" s="98"/>
      <c r="D20" s="98"/>
      <c r="E20" s="70">
        <v>70</v>
      </c>
      <c r="F20" s="70">
        <v>12</v>
      </c>
      <c r="G20" s="70">
        <v>250</v>
      </c>
      <c r="H20" s="70">
        <v>57.2</v>
      </c>
      <c r="I20" s="70">
        <v>100</v>
      </c>
      <c r="J20" s="70">
        <f t="shared" si="11"/>
        <v>489.2</v>
      </c>
      <c r="K20" s="71" t="s">
        <v>5</v>
      </c>
    </row>
    <row r="21" spans="1:11" ht="15.75">
      <c r="A21" s="86">
        <v>6</v>
      </c>
      <c r="B21" s="99" t="s">
        <v>14</v>
      </c>
      <c r="C21" s="98" t="s">
        <v>26</v>
      </c>
      <c r="D21" s="98" t="s">
        <v>6</v>
      </c>
      <c r="E21" s="70">
        <v>400</v>
      </c>
      <c r="F21" s="70">
        <v>400</v>
      </c>
      <c r="G21" s="70">
        <v>400</v>
      </c>
      <c r="H21" s="70">
        <v>345</v>
      </c>
      <c r="I21" s="70">
        <v>290</v>
      </c>
      <c r="J21" s="70">
        <f t="shared" si="11"/>
        <v>1835</v>
      </c>
      <c r="K21" s="71" t="s">
        <v>4</v>
      </c>
    </row>
    <row r="22" spans="1:11" ht="49.5" customHeight="1">
      <c r="A22" s="86"/>
      <c r="B22" s="99"/>
      <c r="C22" s="98"/>
      <c r="D22" s="98"/>
      <c r="E22" s="70">
        <v>400</v>
      </c>
      <c r="F22" s="70">
        <v>400</v>
      </c>
      <c r="G22" s="70">
        <v>400</v>
      </c>
      <c r="H22" s="70">
        <v>345</v>
      </c>
      <c r="I22" s="70">
        <v>290</v>
      </c>
      <c r="J22" s="70">
        <f t="shared" si="11"/>
        <v>1835</v>
      </c>
      <c r="K22" s="71" t="s">
        <v>5</v>
      </c>
    </row>
    <row r="23" spans="1:11" ht="15.75">
      <c r="A23" s="102">
        <v>7</v>
      </c>
      <c r="B23" s="100" t="s">
        <v>39</v>
      </c>
      <c r="C23" s="100" t="s">
        <v>62</v>
      </c>
      <c r="D23" s="100" t="s">
        <v>6</v>
      </c>
      <c r="E23" s="70">
        <v>172.2</v>
      </c>
      <c r="F23" s="70">
        <v>173.7</v>
      </c>
      <c r="G23" s="70"/>
      <c r="H23" s="70"/>
      <c r="I23" s="70"/>
      <c r="J23" s="70">
        <f>E23+F23+G23+H23+I23</f>
        <v>345.9</v>
      </c>
      <c r="K23" s="71" t="s">
        <v>4</v>
      </c>
    </row>
    <row r="24" spans="1:11" ht="32.25" customHeight="1">
      <c r="A24" s="103"/>
      <c r="B24" s="101"/>
      <c r="C24" s="101"/>
      <c r="D24" s="101"/>
      <c r="E24" s="70">
        <v>172.2</v>
      </c>
      <c r="F24" s="70">
        <v>173.7</v>
      </c>
      <c r="G24" s="70"/>
      <c r="H24" s="70"/>
      <c r="I24" s="70"/>
      <c r="J24" s="70">
        <f t="shared" si="11"/>
        <v>345.9</v>
      </c>
      <c r="K24" s="71" t="s">
        <v>40</v>
      </c>
    </row>
    <row r="25" spans="1:11" ht="15.75">
      <c r="A25" s="86">
        <v>8</v>
      </c>
      <c r="B25" s="99" t="s">
        <v>37</v>
      </c>
      <c r="C25" s="98" t="s">
        <v>44</v>
      </c>
      <c r="D25" s="98" t="s">
        <v>6</v>
      </c>
      <c r="E25" s="70"/>
      <c r="F25" s="70">
        <v>95</v>
      </c>
      <c r="G25" s="70">
        <v>96</v>
      </c>
      <c r="H25" s="70">
        <v>96</v>
      </c>
      <c r="I25" s="70">
        <v>192</v>
      </c>
      <c r="J25" s="70">
        <f t="shared" si="11"/>
        <v>479</v>
      </c>
      <c r="K25" s="71" t="s">
        <v>4</v>
      </c>
    </row>
    <row r="26" spans="1:11" ht="31.5" customHeight="1">
      <c r="A26" s="86"/>
      <c r="B26" s="99"/>
      <c r="C26" s="98"/>
      <c r="D26" s="98"/>
      <c r="E26" s="70"/>
      <c r="F26" s="70">
        <v>95</v>
      </c>
      <c r="G26" s="70">
        <v>96</v>
      </c>
      <c r="H26" s="70">
        <v>96</v>
      </c>
      <c r="I26" s="70">
        <v>192</v>
      </c>
      <c r="J26" s="70">
        <f t="shared" si="11"/>
        <v>479</v>
      </c>
      <c r="K26" s="71" t="s">
        <v>40</v>
      </c>
    </row>
    <row r="27" spans="1:11" ht="15" customHeight="1">
      <c r="A27" s="86">
        <v>9</v>
      </c>
      <c r="B27" s="99" t="s">
        <v>38</v>
      </c>
      <c r="C27" s="100"/>
      <c r="D27" s="98" t="s">
        <v>6</v>
      </c>
      <c r="E27" s="70"/>
      <c r="F27" s="70"/>
      <c r="G27" s="70"/>
      <c r="H27" s="70"/>
      <c r="I27" s="70"/>
      <c r="J27" s="70">
        <f t="shared" si="11"/>
        <v>0</v>
      </c>
      <c r="K27" s="71" t="s">
        <v>4</v>
      </c>
    </row>
    <row r="28" spans="1:11" ht="48.75" customHeight="1">
      <c r="A28" s="86"/>
      <c r="B28" s="99"/>
      <c r="C28" s="101"/>
      <c r="D28" s="98"/>
      <c r="E28" s="70"/>
      <c r="F28" s="70"/>
      <c r="G28" s="70"/>
      <c r="H28" s="70"/>
      <c r="I28" s="70"/>
      <c r="J28" s="70">
        <f t="shared" si="11"/>
        <v>0</v>
      </c>
      <c r="K28" s="71" t="s">
        <v>5</v>
      </c>
    </row>
    <row r="29" spans="1:11" ht="15.75" customHeight="1">
      <c r="A29" s="102">
        <v>10</v>
      </c>
      <c r="B29" s="100" t="s">
        <v>71</v>
      </c>
      <c r="C29" s="100"/>
      <c r="D29" s="104" t="s">
        <v>6</v>
      </c>
      <c r="E29" s="70"/>
      <c r="F29" s="70"/>
      <c r="G29" s="70"/>
      <c r="H29" s="70"/>
      <c r="I29" s="70"/>
      <c r="J29" s="70">
        <f t="shared" si="11"/>
        <v>0</v>
      </c>
      <c r="K29" s="71" t="s">
        <v>4</v>
      </c>
    </row>
    <row r="30" spans="1:11" ht="48.75" customHeight="1">
      <c r="A30" s="103"/>
      <c r="B30" s="101"/>
      <c r="C30" s="101"/>
      <c r="D30" s="105"/>
      <c r="E30" s="70"/>
      <c r="F30" s="70"/>
      <c r="G30" s="70"/>
      <c r="H30" s="70"/>
      <c r="I30" s="70"/>
      <c r="J30" s="70">
        <f t="shared" si="11"/>
        <v>0</v>
      </c>
      <c r="K30" s="71" t="s">
        <v>5</v>
      </c>
    </row>
    <row r="31" spans="1:11" ht="15.75">
      <c r="A31" s="86">
        <v>11</v>
      </c>
      <c r="B31" s="99" t="s">
        <v>57</v>
      </c>
      <c r="C31" s="99">
        <v>2016</v>
      </c>
      <c r="D31" s="98" t="s">
        <v>6</v>
      </c>
      <c r="E31" s="70"/>
      <c r="F31" s="70">
        <v>60</v>
      </c>
      <c r="G31" s="70"/>
      <c r="H31" s="70"/>
      <c r="I31" s="70"/>
      <c r="J31" s="70">
        <f t="shared" si="11"/>
        <v>60</v>
      </c>
      <c r="K31" s="71" t="s">
        <v>4</v>
      </c>
    </row>
    <row r="32" spans="1:11" ht="47.25" customHeight="1">
      <c r="A32" s="86"/>
      <c r="B32" s="99"/>
      <c r="C32" s="99"/>
      <c r="D32" s="98"/>
      <c r="E32" s="70"/>
      <c r="F32" s="70">
        <v>60</v>
      </c>
      <c r="G32" s="70"/>
      <c r="H32" s="70"/>
      <c r="I32" s="70"/>
      <c r="J32" s="70">
        <f t="shared" si="11"/>
        <v>60</v>
      </c>
      <c r="K32" s="71" t="s">
        <v>5</v>
      </c>
    </row>
    <row r="33" spans="1:11" ht="15.75">
      <c r="A33" s="86">
        <v>12</v>
      </c>
      <c r="B33" s="99" t="s">
        <v>72</v>
      </c>
      <c r="C33" s="99" t="s">
        <v>81</v>
      </c>
      <c r="D33" s="98" t="s">
        <v>6</v>
      </c>
      <c r="E33" s="70"/>
      <c r="F33" s="70">
        <v>95</v>
      </c>
      <c r="G33" s="70"/>
      <c r="H33" s="70">
        <v>110</v>
      </c>
      <c r="I33" s="70"/>
      <c r="J33" s="70">
        <f t="shared" si="11"/>
        <v>205</v>
      </c>
      <c r="K33" s="71" t="s">
        <v>4</v>
      </c>
    </row>
    <row r="34" spans="1:11" ht="63" customHeight="1">
      <c r="A34" s="86"/>
      <c r="B34" s="99"/>
      <c r="C34" s="99"/>
      <c r="D34" s="98"/>
      <c r="E34" s="70"/>
      <c r="F34" s="70">
        <v>95</v>
      </c>
      <c r="G34" s="70"/>
      <c r="H34" s="70">
        <v>110</v>
      </c>
      <c r="I34" s="70"/>
      <c r="J34" s="70">
        <f t="shared" si="11"/>
        <v>205</v>
      </c>
      <c r="K34" s="71" t="s">
        <v>5</v>
      </c>
    </row>
    <row r="35" spans="1:11" ht="63" customHeight="1">
      <c r="A35" s="86">
        <v>13</v>
      </c>
      <c r="B35" s="99" t="s">
        <v>59</v>
      </c>
      <c r="C35" s="99" t="s">
        <v>61</v>
      </c>
      <c r="D35" s="98" t="s">
        <v>6</v>
      </c>
      <c r="E35" s="70"/>
      <c r="F35" s="70"/>
      <c r="G35" s="70"/>
      <c r="H35" s="70">
        <v>15.8</v>
      </c>
      <c r="I35" s="70">
        <v>66.98</v>
      </c>
      <c r="J35" s="70">
        <f t="shared" si="11"/>
        <v>82.78</v>
      </c>
      <c r="K35" s="71" t="s">
        <v>4</v>
      </c>
    </row>
    <row r="36" spans="1:11" ht="48" customHeight="1">
      <c r="A36" s="86"/>
      <c r="B36" s="99"/>
      <c r="C36" s="99"/>
      <c r="D36" s="98"/>
      <c r="E36" s="70"/>
      <c r="F36" s="70"/>
      <c r="G36" s="70"/>
      <c r="H36" s="70">
        <v>15.8</v>
      </c>
      <c r="I36" s="70">
        <v>66.98</v>
      </c>
      <c r="J36" s="70">
        <f t="shared" si="11"/>
        <v>82.78</v>
      </c>
      <c r="K36" s="71" t="s">
        <v>5</v>
      </c>
    </row>
    <row r="37" spans="1:11" ht="15.75">
      <c r="A37" s="86">
        <v>14</v>
      </c>
      <c r="B37" s="99" t="s">
        <v>60</v>
      </c>
      <c r="C37" s="99">
        <v>2016</v>
      </c>
      <c r="D37" s="98" t="s">
        <v>6</v>
      </c>
      <c r="E37" s="70"/>
      <c r="F37" s="70">
        <v>560</v>
      </c>
      <c r="G37" s="70"/>
      <c r="H37" s="70"/>
      <c r="I37" s="70"/>
      <c r="J37" s="70">
        <f t="shared" si="11"/>
        <v>560</v>
      </c>
      <c r="K37" s="71" t="s">
        <v>4</v>
      </c>
    </row>
    <row r="38" spans="1:11" ht="108.75" customHeight="1">
      <c r="A38" s="86"/>
      <c r="B38" s="99"/>
      <c r="C38" s="99"/>
      <c r="D38" s="98"/>
      <c r="E38" s="70"/>
      <c r="F38" s="70">
        <v>560</v>
      </c>
      <c r="G38" s="70"/>
      <c r="H38" s="70"/>
      <c r="I38" s="70"/>
      <c r="J38" s="70">
        <f t="shared" si="11"/>
        <v>560</v>
      </c>
      <c r="K38" s="71" t="s">
        <v>5</v>
      </c>
    </row>
    <row r="39" spans="1:11" ht="15.75">
      <c r="A39" s="86">
        <v>15</v>
      </c>
      <c r="B39" s="99" t="s">
        <v>64</v>
      </c>
      <c r="C39" s="99" t="s">
        <v>70</v>
      </c>
      <c r="D39" s="98" t="s">
        <v>6</v>
      </c>
      <c r="E39" s="70"/>
      <c r="F39" s="70"/>
      <c r="G39" s="70">
        <v>60</v>
      </c>
      <c r="H39" s="70">
        <v>50</v>
      </c>
      <c r="I39" s="70"/>
      <c r="J39" s="70">
        <f t="shared" si="11"/>
        <v>110</v>
      </c>
      <c r="K39" s="71" t="s">
        <v>4</v>
      </c>
    </row>
    <row r="40" spans="1:11" ht="79.5" customHeight="1">
      <c r="A40" s="86"/>
      <c r="B40" s="99"/>
      <c r="C40" s="99"/>
      <c r="D40" s="98"/>
      <c r="E40" s="70"/>
      <c r="F40" s="70"/>
      <c r="G40" s="70">
        <v>60</v>
      </c>
      <c r="H40" s="70">
        <v>50</v>
      </c>
      <c r="I40" s="70"/>
      <c r="J40" s="70">
        <f t="shared" si="11"/>
        <v>110</v>
      </c>
      <c r="K40" s="71" t="s">
        <v>5</v>
      </c>
    </row>
    <row r="41" spans="1:11" ht="15.75" customHeight="1">
      <c r="A41" s="86">
        <v>16</v>
      </c>
      <c r="B41" s="99" t="s">
        <v>79</v>
      </c>
      <c r="C41" s="99" t="s">
        <v>70</v>
      </c>
      <c r="D41" s="72"/>
      <c r="E41" s="70"/>
      <c r="F41" s="70"/>
      <c r="G41" s="70">
        <f t="shared" ref="G41" si="12">G42+G43+G44+G45+G46</f>
        <v>590.90000000000009</v>
      </c>
      <c r="H41" s="70">
        <f>H42+H43+H44+H45+H46</f>
        <v>811.39999999999986</v>
      </c>
      <c r="I41" s="70"/>
      <c r="J41" s="70">
        <f t="shared" si="11"/>
        <v>1402.3</v>
      </c>
      <c r="K41" s="71" t="s">
        <v>4</v>
      </c>
    </row>
    <row r="42" spans="1:11" ht="31.5">
      <c r="A42" s="86"/>
      <c r="B42" s="99"/>
      <c r="C42" s="99"/>
      <c r="D42" s="108" t="s">
        <v>6</v>
      </c>
      <c r="E42" s="70"/>
      <c r="F42" s="70"/>
      <c r="G42" s="70">
        <v>537.70000000000005</v>
      </c>
      <c r="H42" s="70">
        <v>516.79999999999995</v>
      </c>
      <c r="I42" s="70"/>
      <c r="J42" s="70">
        <f t="shared" si="11"/>
        <v>1054.5</v>
      </c>
      <c r="K42" s="71" t="s">
        <v>65</v>
      </c>
    </row>
    <row r="43" spans="1:11" ht="15.75">
      <c r="A43" s="86"/>
      <c r="B43" s="99"/>
      <c r="C43" s="99"/>
      <c r="D43" s="108"/>
      <c r="E43" s="70"/>
      <c r="F43" s="70"/>
      <c r="G43" s="70">
        <v>53.2</v>
      </c>
      <c r="H43" s="70">
        <v>38.9</v>
      </c>
      <c r="I43" s="70"/>
      <c r="J43" s="70">
        <f t="shared" si="11"/>
        <v>92.1</v>
      </c>
      <c r="K43" s="71" t="s">
        <v>40</v>
      </c>
    </row>
    <row r="44" spans="1:11" ht="15.75">
      <c r="A44" s="86"/>
      <c r="B44" s="99"/>
      <c r="C44" s="99"/>
      <c r="D44" s="101"/>
      <c r="E44" s="70"/>
      <c r="F44" s="70"/>
      <c r="G44" s="70"/>
      <c r="H44" s="70">
        <v>205.7</v>
      </c>
      <c r="I44" s="70"/>
      <c r="J44" s="70">
        <f t="shared" si="11"/>
        <v>205.7</v>
      </c>
      <c r="K44" s="71" t="s">
        <v>5</v>
      </c>
    </row>
    <row r="45" spans="1:11" ht="15.75">
      <c r="A45" s="86"/>
      <c r="B45" s="99"/>
      <c r="C45" s="99"/>
      <c r="D45" s="108" t="s">
        <v>78</v>
      </c>
      <c r="E45" s="70"/>
      <c r="F45" s="70"/>
      <c r="G45" s="70"/>
      <c r="H45" s="70">
        <v>0</v>
      </c>
      <c r="I45" s="70"/>
      <c r="J45" s="70">
        <f t="shared" si="11"/>
        <v>0</v>
      </c>
      <c r="K45" s="71" t="s">
        <v>40</v>
      </c>
    </row>
    <row r="46" spans="1:11" ht="18.75" customHeight="1">
      <c r="A46" s="86"/>
      <c r="B46" s="99"/>
      <c r="C46" s="99"/>
      <c r="D46" s="101"/>
      <c r="E46" s="70"/>
      <c r="F46" s="70"/>
      <c r="G46" s="70"/>
      <c r="H46" s="70">
        <v>50</v>
      </c>
      <c r="I46" s="70"/>
      <c r="J46" s="70">
        <f t="shared" si="11"/>
        <v>50</v>
      </c>
      <c r="K46" s="71" t="s">
        <v>5</v>
      </c>
    </row>
    <row r="47" spans="1:11" ht="15.75">
      <c r="A47" s="86">
        <v>17</v>
      </c>
      <c r="B47" s="99" t="s">
        <v>68</v>
      </c>
      <c r="C47" s="99" t="s">
        <v>56</v>
      </c>
      <c r="D47" s="98" t="s">
        <v>6</v>
      </c>
      <c r="E47" s="70"/>
      <c r="F47" s="70"/>
      <c r="G47" s="70">
        <v>4809.7</v>
      </c>
      <c r="H47" s="70">
        <v>4900.5</v>
      </c>
      <c r="I47" s="70">
        <v>4900.5</v>
      </c>
      <c r="J47" s="70">
        <f t="shared" si="11"/>
        <v>14610.7</v>
      </c>
      <c r="K47" s="71" t="s">
        <v>4</v>
      </c>
    </row>
    <row r="48" spans="1:11" ht="35.25" customHeight="1">
      <c r="A48" s="86"/>
      <c r="B48" s="99"/>
      <c r="C48" s="99"/>
      <c r="D48" s="98"/>
      <c r="E48" s="70"/>
      <c r="F48" s="70"/>
      <c r="G48" s="70">
        <v>4809.7</v>
      </c>
      <c r="H48" s="70">
        <v>4900.5</v>
      </c>
      <c r="I48" s="70">
        <v>4900.5</v>
      </c>
      <c r="J48" s="70">
        <f t="shared" si="11"/>
        <v>14610.7</v>
      </c>
      <c r="K48" s="71" t="s">
        <v>5</v>
      </c>
    </row>
    <row r="49" spans="1:11" ht="15.75">
      <c r="A49" s="86">
        <v>18</v>
      </c>
      <c r="B49" s="99" t="s">
        <v>75</v>
      </c>
      <c r="C49" s="99">
        <v>2018</v>
      </c>
      <c r="D49" s="72"/>
      <c r="E49" s="70"/>
      <c r="F49" s="70"/>
      <c r="G49" s="70"/>
      <c r="H49" s="70">
        <v>599.5</v>
      </c>
      <c r="I49" s="70"/>
      <c r="J49" s="70">
        <f t="shared" si="11"/>
        <v>599.5</v>
      </c>
      <c r="K49" s="71" t="s">
        <v>4</v>
      </c>
    </row>
    <row r="50" spans="1:11" ht="47.25">
      <c r="A50" s="86"/>
      <c r="B50" s="99"/>
      <c r="C50" s="99"/>
      <c r="D50" s="73" t="s">
        <v>6</v>
      </c>
      <c r="E50" s="70"/>
      <c r="F50" s="70"/>
      <c r="G50" s="70"/>
      <c r="H50" s="70">
        <v>150</v>
      </c>
      <c r="I50" s="70"/>
      <c r="J50" s="70">
        <f t="shared" si="11"/>
        <v>150</v>
      </c>
      <c r="K50" s="71" t="s">
        <v>5</v>
      </c>
    </row>
    <row r="51" spans="1:11" ht="47.25">
      <c r="A51" s="86"/>
      <c r="B51" s="99"/>
      <c r="C51" s="99"/>
      <c r="D51" s="71" t="s">
        <v>7</v>
      </c>
      <c r="E51" s="70"/>
      <c r="F51" s="70"/>
      <c r="G51" s="70"/>
      <c r="H51" s="70">
        <v>150</v>
      </c>
      <c r="I51" s="70"/>
      <c r="J51" s="70">
        <f t="shared" si="11"/>
        <v>150</v>
      </c>
      <c r="K51" s="71" t="s">
        <v>5</v>
      </c>
    </row>
    <row r="52" spans="1:11" ht="15.75">
      <c r="A52" s="86"/>
      <c r="B52" s="99"/>
      <c r="C52" s="99"/>
      <c r="D52" s="73" t="s">
        <v>45</v>
      </c>
      <c r="E52" s="70"/>
      <c r="F52" s="70"/>
      <c r="G52" s="70"/>
      <c r="H52" s="70">
        <v>299.5</v>
      </c>
      <c r="I52" s="70"/>
      <c r="J52" s="70">
        <f t="shared" si="11"/>
        <v>299.5</v>
      </c>
      <c r="K52" s="71" t="s">
        <v>5</v>
      </c>
    </row>
    <row r="53" spans="1:11" ht="15.75">
      <c r="A53" s="86">
        <v>19</v>
      </c>
      <c r="B53" s="99" t="s">
        <v>76</v>
      </c>
      <c r="C53" s="99" t="s">
        <v>61</v>
      </c>
      <c r="D53" s="98" t="s">
        <v>6</v>
      </c>
      <c r="E53" s="70"/>
      <c r="F53" s="70"/>
      <c r="G53" s="70"/>
      <c r="H53" s="70">
        <f>H54+H55</f>
        <v>9230</v>
      </c>
      <c r="I53" s="70">
        <f>I54+I55</f>
        <v>9229.6270000000004</v>
      </c>
      <c r="J53" s="70">
        <f t="shared" si="11"/>
        <v>18459.627</v>
      </c>
      <c r="K53" s="71" t="s">
        <v>4</v>
      </c>
    </row>
    <row r="54" spans="1:11" ht="15.75">
      <c r="A54" s="86"/>
      <c r="B54" s="99"/>
      <c r="C54" s="99"/>
      <c r="D54" s="98"/>
      <c r="E54" s="70"/>
      <c r="F54" s="70"/>
      <c r="G54" s="70"/>
      <c r="H54" s="70">
        <v>9000</v>
      </c>
      <c r="I54" s="70">
        <v>9000</v>
      </c>
      <c r="J54" s="70">
        <f t="shared" si="11"/>
        <v>18000</v>
      </c>
      <c r="K54" s="71" t="s">
        <v>40</v>
      </c>
    </row>
    <row r="55" spans="1:11" ht="19.5" customHeight="1">
      <c r="A55" s="86"/>
      <c r="B55" s="99"/>
      <c r="C55" s="99"/>
      <c r="D55" s="98"/>
      <c r="E55" s="70"/>
      <c r="F55" s="70"/>
      <c r="G55" s="70"/>
      <c r="H55" s="70">
        <v>230</v>
      </c>
      <c r="I55" s="70">
        <v>229.62700000000001</v>
      </c>
      <c r="J55" s="70">
        <f t="shared" si="11"/>
        <v>459.62700000000001</v>
      </c>
      <c r="K55" s="71" t="s">
        <v>5</v>
      </c>
    </row>
    <row r="56" spans="1:11" ht="15.75">
      <c r="A56" s="86">
        <v>20</v>
      </c>
      <c r="B56" s="99" t="s">
        <v>80</v>
      </c>
      <c r="C56" s="99">
        <v>2019</v>
      </c>
      <c r="D56" s="98" t="s">
        <v>6</v>
      </c>
      <c r="E56" s="80"/>
      <c r="F56" s="80"/>
      <c r="G56" s="80"/>
      <c r="H56" s="80"/>
      <c r="I56" s="80">
        <f>I57+I58</f>
        <v>15621.147999999999</v>
      </c>
      <c r="J56" s="80">
        <f t="shared" ref="J56:J58" si="13">E56+F56+G56+H56+I56</f>
        <v>15621.147999999999</v>
      </c>
      <c r="K56" s="79" t="s">
        <v>4</v>
      </c>
    </row>
    <row r="57" spans="1:11" ht="15.75">
      <c r="A57" s="86"/>
      <c r="B57" s="99"/>
      <c r="C57" s="99"/>
      <c r="D57" s="98"/>
      <c r="E57" s="80"/>
      <c r="F57" s="80"/>
      <c r="G57" s="80"/>
      <c r="H57" s="80"/>
      <c r="I57" s="80">
        <v>14592.8</v>
      </c>
      <c r="J57" s="80">
        <f t="shared" si="13"/>
        <v>14592.8</v>
      </c>
      <c r="K57" s="79" t="s">
        <v>40</v>
      </c>
    </row>
    <row r="58" spans="1:11" ht="15.75">
      <c r="A58" s="86"/>
      <c r="B58" s="99"/>
      <c r="C58" s="99"/>
      <c r="D58" s="98"/>
      <c r="E58" s="80"/>
      <c r="F58" s="80"/>
      <c r="G58" s="80"/>
      <c r="H58" s="80"/>
      <c r="I58" s="80">
        <v>1028.348</v>
      </c>
      <c r="J58" s="80">
        <f t="shared" si="13"/>
        <v>1028.348</v>
      </c>
      <c r="K58" s="79" t="s">
        <v>5</v>
      </c>
    </row>
    <row r="59" spans="1:11" ht="117.75" customHeight="1">
      <c r="A59" s="106"/>
      <c r="B59" s="106"/>
      <c r="C59" s="106"/>
      <c r="D59" s="106"/>
      <c r="E59" s="106"/>
      <c r="F59" s="106"/>
      <c r="G59" s="106"/>
      <c r="H59" s="106"/>
      <c r="I59" s="106"/>
      <c r="J59" s="106"/>
      <c r="K59" s="106"/>
    </row>
    <row r="60" spans="1:11" ht="15.75" customHeight="1">
      <c r="A60" s="86">
        <v>21</v>
      </c>
      <c r="B60" s="99" t="s">
        <v>15</v>
      </c>
      <c r="C60" s="99"/>
      <c r="D60" s="99"/>
      <c r="E60" s="33">
        <f t="shared" ref="E60:J60" si="14">E64+E90+E96</f>
        <v>23290.9</v>
      </c>
      <c r="F60" s="33">
        <f t="shared" si="14"/>
        <v>22438.3</v>
      </c>
      <c r="G60" s="33">
        <f t="shared" si="14"/>
        <v>35679.299999999996</v>
      </c>
      <c r="H60" s="33">
        <f t="shared" si="14"/>
        <v>31912.500000000004</v>
      </c>
      <c r="I60" s="75">
        <f t="shared" si="14"/>
        <v>43232.09</v>
      </c>
      <c r="J60" s="75">
        <f t="shared" si="14"/>
        <v>156553.09000000003</v>
      </c>
      <c r="K60" s="79" t="s">
        <v>4</v>
      </c>
    </row>
    <row r="61" spans="1:11" ht="15.75">
      <c r="A61" s="86"/>
      <c r="B61" s="99"/>
      <c r="C61" s="99"/>
      <c r="D61" s="99"/>
      <c r="E61" s="33">
        <f>E65</f>
        <v>7621</v>
      </c>
      <c r="F61" s="33">
        <f>F65</f>
        <v>6369.3</v>
      </c>
      <c r="G61" s="33">
        <f t="shared" ref="G61:I61" si="15">G65</f>
        <v>13890.9</v>
      </c>
      <c r="H61" s="33">
        <f t="shared" si="15"/>
        <v>15454</v>
      </c>
      <c r="I61" s="75">
        <f t="shared" si="15"/>
        <v>21531</v>
      </c>
      <c r="J61" s="75">
        <f>J65</f>
        <v>64866.2</v>
      </c>
      <c r="K61" s="79" t="s">
        <v>40</v>
      </c>
    </row>
    <row r="62" spans="1:11" ht="84.75" customHeight="1">
      <c r="A62" s="86"/>
      <c r="B62" s="99"/>
      <c r="C62" s="99"/>
      <c r="D62" s="99"/>
      <c r="E62" s="33">
        <f t="shared" ref="E62:J62" si="16">E66+E91+E97</f>
        <v>15669.900000000001</v>
      </c>
      <c r="F62" s="33">
        <f t="shared" si="16"/>
        <v>16069</v>
      </c>
      <c r="G62" s="33">
        <f t="shared" si="16"/>
        <v>21788.399999999998</v>
      </c>
      <c r="H62" s="33">
        <f t="shared" si="16"/>
        <v>16458.5</v>
      </c>
      <c r="I62" s="75">
        <f t="shared" si="16"/>
        <v>21701.09</v>
      </c>
      <c r="J62" s="75">
        <f t="shared" si="16"/>
        <v>91686.890000000014</v>
      </c>
      <c r="K62" s="79" t="s">
        <v>5</v>
      </c>
    </row>
    <row r="63" spans="1:11" ht="31.5">
      <c r="A63" s="86"/>
      <c r="B63" s="99"/>
      <c r="C63" s="99"/>
      <c r="D63" s="99"/>
      <c r="E63" s="33"/>
      <c r="F63" s="33"/>
      <c r="G63" s="33"/>
      <c r="H63" s="33"/>
      <c r="I63" s="75">
        <f>I67</f>
        <v>30581</v>
      </c>
      <c r="J63" s="75"/>
      <c r="K63" s="79" t="s">
        <v>82</v>
      </c>
    </row>
    <row r="64" spans="1:11" ht="15.75" customHeight="1">
      <c r="A64" s="102">
        <v>22</v>
      </c>
      <c r="B64" s="100" t="s">
        <v>16</v>
      </c>
      <c r="C64" s="102"/>
      <c r="D64" s="102"/>
      <c r="E64" s="33">
        <f>E68+E72+E74+E76+E79+E81+E83+E85</f>
        <v>23111.9</v>
      </c>
      <c r="F64" s="33">
        <f>F68+F72+F74+F76+F79+F81+F83+F85</f>
        <v>22077.599999999999</v>
      </c>
      <c r="G64" s="33">
        <f>G68+G72+G74+G76+G79+G81+G83+G85+G88</f>
        <v>35316.199999999997</v>
      </c>
      <c r="H64" s="33">
        <f>H68+H72+H74+H76+H79+H81+H83+H85</f>
        <v>31513.800000000003</v>
      </c>
      <c r="I64" s="75">
        <f>I68+I72+I74+I76+I79+I81+I83+I85</f>
        <v>42783.011999999995</v>
      </c>
      <c r="J64" s="75">
        <f>J68+J72+J74+J76+J79+J81+J83+J85+J88</f>
        <v>154802.51200000002</v>
      </c>
      <c r="K64" s="71" t="s">
        <v>4</v>
      </c>
    </row>
    <row r="65" spans="1:11" ht="15.75">
      <c r="A65" s="107"/>
      <c r="B65" s="108"/>
      <c r="C65" s="107"/>
      <c r="D65" s="107"/>
      <c r="E65" s="33">
        <f>E69+E86</f>
        <v>7621</v>
      </c>
      <c r="F65" s="33">
        <f>F69</f>
        <v>6369.3</v>
      </c>
      <c r="G65" s="33">
        <f>G69+G89</f>
        <v>13890.9</v>
      </c>
      <c r="H65" s="33">
        <f>H69</f>
        <v>15454</v>
      </c>
      <c r="I65" s="75">
        <f>I69</f>
        <v>21531</v>
      </c>
      <c r="J65" s="75">
        <f>J69+J86+J89</f>
        <v>64866.2</v>
      </c>
      <c r="K65" s="71" t="s">
        <v>40</v>
      </c>
    </row>
    <row r="66" spans="1:11" ht="15.75">
      <c r="A66" s="107"/>
      <c r="B66" s="108"/>
      <c r="C66" s="107"/>
      <c r="D66" s="107"/>
      <c r="E66" s="33">
        <f>E70+E73+E75+E77+E80+E82+E84+E87</f>
        <v>15490.900000000001</v>
      </c>
      <c r="F66" s="33">
        <f t="shared" ref="F66:I66" si="17">F70+F73+F75+F77+F80+F82+F84+F87</f>
        <v>15708.3</v>
      </c>
      <c r="G66" s="33">
        <f t="shared" si="17"/>
        <v>21425.3</v>
      </c>
      <c r="H66" s="33">
        <f t="shared" si="17"/>
        <v>16059.8</v>
      </c>
      <c r="I66" s="33">
        <f t="shared" si="17"/>
        <v>21252.011999999999</v>
      </c>
      <c r="J66" s="33">
        <f>J70+J73+J75+J77+J80+J82+J84+J87</f>
        <v>89936.312000000005</v>
      </c>
      <c r="K66" s="71" t="s">
        <v>5</v>
      </c>
    </row>
    <row r="67" spans="1:11" ht="33" customHeight="1">
      <c r="A67" s="103"/>
      <c r="B67" s="101"/>
      <c r="C67" s="103"/>
      <c r="D67" s="103"/>
      <c r="E67" s="33"/>
      <c r="F67" s="33"/>
      <c r="G67" s="33"/>
      <c r="H67" s="33"/>
      <c r="I67" s="33">
        <f>I71+I78</f>
        <v>30581</v>
      </c>
      <c r="J67" s="33"/>
      <c r="K67" s="78" t="s">
        <v>82</v>
      </c>
    </row>
    <row r="68" spans="1:11" ht="15.75">
      <c r="A68" s="86">
        <v>23</v>
      </c>
      <c r="B68" s="99" t="s">
        <v>17</v>
      </c>
      <c r="C68" s="98" t="s">
        <v>26</v>
      </c>
      <c r="D68" s="98" t="s">
        <v>6</v>
      </c>
      <c r="E68" s="77">
        <f t="shared" ref="E68:I68" si="18">E69+E70</f>
        <v>7371</v>
      </c>
      <c r="F68" s="77">
        <f t="shared" si="18"/>
        <v>6729.3</v>
      </c>
      <c r="G68" s="77">
        <f t="shared" si="18"/>
        <v>6910.9</v>
      </c>
      <c r="H68" s="77">
        <f t="shared" si="18"/>
        <v>16633</v>
      </c>
      <c r="I68" s="77">
        <f t="shared" si="18"/>
        <v>27811.8</v>
      </c>
      <c r="J68" s="70">
        <f>J69+J70</f>
        <v>65456</v>
      </c>
      <c r="K68" s="71" t="s">
        <v>4</v>
      </c>
    </row>
    <row r="69" spans="1:11" ht="15.75">
      <c r="A69" s="86"/>
      <c r="B69" s="99"/>
      <c r="C69" s="98"/>
      <c r="D69" s="98"/>
      <c r="E69" s="70">
        <v>6621</v>
      </c>
      <c r="F69" s="70">
        <v>6369.3</v>
      </c>
      <c r="G69" s="70">
        <v>6390.9</v>
      </c>
      <c r="H69" s="70">
        <v>15454</v>
      </c>
      <c r="I69" s="70">
        <v>21531</v>
      </c>
      <c r="J69" s="70">
        <f t="shared" ref="J69:J89" si="19">E69+F69+G69+H69+I69</f>
        <v>56366.2</v>
      </c>
      <c r="K69" s="71" t="s">
        <v>40</v>
      </c>
    </row>
    <row r="70" spans="1:11" ht="15.75">
      <c r="A70" s="86"/>
      <c r="B70" s="99"/>
      <c r="C70" s="98"/>
      <c r="D70" s="98"/>
      <c r="E70" s="77">
        <v>750</v>
      </c>
      <c r="F70" s="77">
        <v>360</v>
      </c>
      <c r="G70" s="77">
        <v>520</v>
      </c>
      <c r="H70" s="77">
        <v>1179</v>
      </c>
      <c r="I70" s="77">
        <v>6280.8</v>
      </c>
      <c r="J70" s="77">
        <f t="shared" ref="J70:J71" si="20">E70+F70+G70+H70+I70</f>
        <v>9089.7999999999993</v>
      </c>
      <c r="K70" s="78" t="s">
        <v>5</v>
      </c>
    </row>
    <row r="71" spans="1:11" ht="33" customHeight="1">
      <c r="A71" s="86"/>
      <c r="B71" s="99"/>
      <c r="C71" s="98"/>
      <c r="D71" s="98"/>
      <c r="E71" s="70"/>
      <c r="F71" s="70"/>
      <c r="G71" s="70"/>
      <c r="H71" s="70"/>
      <c r="I71" s="70">
        <v>21531</v>
      </c>
      <c r="J71" s="77">
        <f t="shared" si="20"/>
        <v>21531</v>
      </c>
      <c r="K71" s="78" t="s">
        <v>82</v>
      </c>
    </row>
    <row r="72" spans="1:11" ht="15.75" customHeight="1">
      <c r="A72" s="86">
        <v>24</v>
      </c>
      <c r="B72" s="99" t="s">
        <v>49</v>
      </c>
      <c r="C72" s="100"/>
      <c r="D72" s="98" t="s">
        <v>6</v>
      </c>
      <c r="E72" s="70"/>
      <c r="F72" s="70"/>
      <c r="G72" s="70"/>
      <c r="H72" s="70"/>
      <c r="I72" s="70"/>
      <c r="J72" s="70">
        <f t="shared" si="19"/>
        <v>0</v>
      </c>
      <c r="K72" s="71" t="s">
        <v>4</v>
      </c>
    </row>
    <row r="73" spans="1:11" ht="98.25" customHeight="1">
      <c r="A73" s="86"/>
      <c r="B73" s="99"/>
      <c r="C73" s="101"/>
      <c r="D73" s="98"/>
      <c r="E73" s="70"/>
      <c r="F73" s="70"/>
      <c r="G73" s="70"/>
      <c r="H73" s="70"/>
      <c r="I73" s="70"/>
      <c r="J73" s="70">
        <f t="shared" si="19"/>
        <v>0</v>
      </c>
      <c r="K73" s="71" t="s">
        <v>5</v>
      </c>
    </row>
    <row r="74" spans="1:11" ht="15" customHeight="1">
      <c r="A74" s="86">
        <v>25</v>
      </c>
      <c r="B74" s="99" t="s">
        <v>50</v>
      </c>
      <c r="C74" s="98" t="s">
        <v>26</v>
      </c>
      <c r="D74" s="98" t="s">
        <v>6</v>
      </c>
      <c r="E74" s="70">
        <v>500</v>
      </c>
      <c r="F74" s="70">
        <v>668</v>
      </c>
      <c r="G74" s="70">
        <v>595.29999999999995</v>
      </c>
      <c r="H74" s="70">
        <v>1111</v>
      </c>
      <c r="I74" s="70">
        <v>1099.7660000000001</v>
      </c>
      <c r="J74" s="70">
        <f t="shared" si="19"/>
        <v>3974.0660000000003</v>
      </c>
      <c r="K74" s="71" t="s">
        <v>4</v>
      </c>
    </row>
    <row r="75" spans="1:11" ht="48.75" customHeight="1">
      <c r="A75" s="86"/>
      <c r="B75" s="99"/>
      <c r="C75" s="98"/>
      <c r="D75" s="98"/>
      <c r="E75" s="70">
        <v>500</v>
      </c>
      <c r="F75" s="70">
        <v>668</v>
      </c>
      <c r="G75" s="70">
        <v>595.29999999999995</v>
      </c>
      <c r="H75" s="70">
        <v>1111</v>
      </c>
      <c r="I75" s="70">
        <v>1099.7660000000001</v>
      </c>
      <c r="J75" s="70">
        <f t="shared" si="19"/>
        <v>3974.0660000000003</v>
      </c>
      <c r="K75" s="71" t="s">
        <v>5</v>
      </c>
    </row>
    <row r="76" spans="1:11" ht="15.75" customHeight="1">
      <c r="A76" s="102">
        <v>26</v>
      </c>
      <c r="B76" s="100" t="s">
        <v>51</v>
      </c>
      <c r="C76" s="100" t="s">
        <v>26</v>
      </c>
      <c r="D76" s="100" t="s">
        <v>77</v>
      </c>
      <c r="E76" s="70">
        <v>8000</v>
      </c>
      <c r="F76" s="70">
        <v>8440</v>
      </c>
      <c r="G76" s="70">
        <v>15400</v>
      </c>
      <c r="H76" s="70">
        <v>10239.4</v>
      </c>
      <c r="I76" s="70">
        <v>10199.811</v>
      </c>
      <c r="J76" s="70">
        <f t="shared" si="19"/>
        <v>52279.211000000003</v>
      </c>
      <c r="K76" s="71" t="s">
        <v>4</v>
      </c>
    </row>
    <row r="77" spans="1:11" ht="50.25" customHeight="1">
      <c r="A77" s="107"/>
      <c r="B77" s="108"/>
      <c r="C77" s="108"/>
      <c r="D77" s="108"/>
      <c r="E77" s="70">
        <v>8000</v>
      </c>
      <c r="F77" s="70">
        <v>8440</v>
      </c>
      <c r="G77" s="70">
        <v>15400</v>
      </c>
      <c r="H77" s="70">
        <v>10239.4</v>
      </c>
      <c r="I77" s="70">
        <v>10199.811</v>
      </c>
      <c r="J77" s="70">
        <f t="shared" si="19"/>
        <v>52279.211000000003</v>
      </c>
      <c r="K77" s="71" t="s">
        <v>5</v>
      </c>
    </row>
    <row r="78" spans="1:11" ht="45" customHeight="1">
      <c r="A78" s="103"/>
      <c r="B78" s="101"/>
      <c r="C78" s="101"/>
      <c r="D78" s="101"/>
      <c r="E78" s="77"/>
      <c r="F78" s="77"/>
      <c r="G78" s="77"/>
      <c r="H78" s="77"/>
      <c r="I78" s="77">
        <v>9050</v>
      </c>
      <c r="J78" s="77"/>
      <c r="K78" s="78" t="s">
        <v>82</v>
      </c>
    </row>
    <row r="79" spans="1:11" ht="15.75" customHeight="1">
      <c r="A79" s="86">
        <v>27</v>
      </c>
      <c r="B79" s="99" t="s">
        <v>52</v>
      </c>
      <c r="C79" s="98" t="s">
        <v>26</v>
      </c>
      <c r="D79" s="98" t="s">
        <v>6</v>
      </c>
      <c r="E79" s="70">
        <v>310</v>
      </c>
      <c r="F79" s="70">
        <v>360</v>
      </c>
      <c r="G79" s="70">
        <v>360</v>
      </c>
      <c r="H79" s="70">
        <v>500</v>
      </c>
      <c r="I79" s="70">
        <v>696.03200000000004</v>
      </c>
      <c r="J79" s="70">
        <f t="shared" si="19"/>
        <v>2226.0320000000002</v>
      </c>
      <c r="K79" s="71" t="s">
        <v>4</v>
      </c>
    </row>
    <row r="80" spans="1:11" ht="35.25" customHeight="1">
      <c r="A80" s="86"/>
      <c r="B80" s="99"/>
      <c r="C80" s="98"/>
      <c r="D80" s="98"/>
      <c r="E80" s="70">
        <v>310</v>
      </c>
      <c r="F80" s="70">
        <v>360</v>
      </c>
      <c r="G80" s="70">
        <v>360</v>
      </c>
      <c r="H80" s="70">
        <v>500</v>
      </c>
      <c r="I80" s="70">
        <v>696.03200000000004</v>
      </c>
      <c r="J80" s="70">
        <f t="shared" si="19"/>
        <v>2226.0320000000002</v>
      </c>
      <c r="K80" s="71" t="s">
        <v>5</v>
      </c>
    </row>
    <row r="81" spans="1:11" ht="15.75" customHeight="1">
      <c r="A81" s="86">
        <v>28</v>
      </c>
      <c r="B81" s="99" t="s">
        <v>53</v>
      </c>
      <c r="C81" s="98" t="s">
        <v>26</v>
      </c>
      <c r="D81" s="98" t="s">
        <v>6</v>
      </c>
      <c r="E81" s="70">
        <v>4983.2</v>
      </c>
      <c r="F81" s="70">
        <v>5080.3</v>
      </c>
      <c r="G81" s="70">
        <v>3800</v>
      </c>
      <c r="H81" s="70">
        <v>2040.4</v>
      </c>
      <c r="I81" s="70">
        <v>2198.681</v>
      </c>
      <c r="J81" s="70">
        <f t="shared" si="19"/>
        <v>18102.580999999998</v>
      </c>
      <c r="K81" s="71" t="s">
        <v>4</v>
      </c>
    </row>
    <row r="82" spans="1:11" ht="36.75" customHeight="1">
      <c r="A82" s="86"/>
      <c r="B82" s="99"/>
      <c r="C82" s="98"/>
      <c r="D82" s="98"/>
      <c r="E82" s="70">
        <v>4983.2</v>
      </c>
      <c r="F82" s="70">
        <v>5080.3</v>
      </c>
      <c r="G82" s="70">
        <v>3800</v>
      </c>
      <c r="H82" s="70">
        <v>2040.4</v>
      </c>
      <c r="I82" s="70">
        <v>2198.681</v>
      </c>
      <c r="J82" s="70">
        <f t="shared" si="19"/>
        <v>18102.580999999998</v>
      </c>
      <c r="K82" s="71" t="s">
        <v>5</v>
      </c>
    </row>
    <row r="83" spans="1:11" ht="15.75" customHeight="1">
      <c r="A83" s="86">
        <v>29</v>
      </c>
      <c r="B83" s="99" t="s">
        <v>54</v>
      </c>
      <c r="C83" s="98" t="s">
        <v>26</v>
      </c>
      <c r="D83" s="98" t="s">
        <v>6</v>
      </c>
      <c r="E83" s="70">
        <v>900</v>
      </c>
      <c r="F83" s="70">
        <v>800</v>
      </c>
      <c r="G83" s="70">
        <v>750</v>
      </c>
      <c r="H83" s="70">
        <v>990</v>
      </c>
      <c r="I83" s="70">
        <v>776.92200000000003</v>
      </c>
      <c r="J83" s="70">
        <f t="shared" si="19"/>
        <v>4216.9220000000005</v>
      </c>
      <c r="K83" s="71" t="s">
        <v>4</v>
      </c>
    </row>
    <row r="84" spans="1:11" ht="49.5" customHeight="1">
      <c r="A84" s="86"/>
      <c r="B84" s="99"/>
      <c r="C84" s="98"/>
      <c r="D84" s="98"/>
      <c r="E84" s="70">
        <v>900</v>
      </c>
      <c r="F84" s="70">
        <v>800</v>
      </c>
      <c r="G84" s="70">
        <v>750</v>
      </c>
      <c r="H84" s="70">
        <v>990</v>
      </c>
      <c r="I84" s="70">
        <v>776.92200000000003</v>
      </c>
      <c r="J84" s="70">
        <f t="shared" si="19"/>
        <v>4216.9220000000005</v>
      </c>
      <c r="K84" s="71" t="s">
        <v>5</v>
      </c>
    </row>
    <row r="85" spans="1:11" ht="15.75">
      <c r="A85" s="102">
        <v>30</v>
      </c>
      <c r="B85" s="99" t="s">
        <v>48</v>
      </c>
      <c r="C85" s="100">
        <v>2015</v>
      </c>
      <c r="D85" s="100" t="s">
        <v>45</v>
      </c>
      <c r="E85" s="70">
        <v>1047.7</v>
      </c>
      <c r="F85" s="70"/>
      <c r="G85" s="70"/>
      <c r="H85" s="70"/>
      <c r="I85" s="70"/>
      <c r="J85" s="70">
        <f t="shared" si="19"/>
        <v>1047.7</v>
      </c>
      <c r="K85" s="71" t="s">
        <v>4</v>
      </c>
    </row>
    <row r="86" spans="1:11" ht="15.75">
      <c r="A86" s="107"/>
      <c r="B86" s="99"/>
      <c r="C86" s="108"/>
      <c r="D86" s="108"/>
      <c r="E86" s="70">
        <v>1000</v>
      </c>
      <c r="F86" s="70"/>
      <c r="G86" s="70"/>
      <c r="H86" s="70"/>
      <c r="I86" s="70"/>
      <c r="J86" s="70">
        <f t="shared" si="19"/>
        <v>1000</v>
      </c>
      <c r="K86" s="71" t="s">
        <v>40</v>
      </c>
    </row>
    <row r="87" spans="1:11" ht="22.5" customHeight="1">
      <c r="A87" s="103"/>
      <c r="B87" s="99"/>
      <c r="C87" s="101"/>
      <c r="D87" s="101"/>
      <c r="E87" s="70">
        <v>47.7</v>
      </c>
      <c r="F87" s="70"/>
      <c r="G87" s="70"/>
      <c r="H87" s="70"/>
      <c r="I87" s="70"/>
      <c r="J87" s="70">
        <f>E87+F87+G87+H87+I87</f>
        <v>47.7</v>
      </c>
      <c r="K87" s="71" t="s">
        <v>5</v>
      </c>
    </row>
    <row r="88" spans="1:11" ht="22.5" customHeight="1">
      <c r="A88" s="102">
        <v>31</v>
      </c>
      <c r="B88" s="100" t="s">
        <v>69</v>
      </c>
      <c r="C88" s="100">
        <v>2017</v>
      </c>
      <c r="D88" s="98" t="s">
        <v>6</v>
      </c>
      <c r="E88" s="70"/>
      <c r="F88" s="70"/>
      <c r="G88" s="70">
        <v>7500</v>
      </c>
      <c r="H88" s="70"/>
      <c r="I88" s="70"/>
      <c r="J88" s="70">
        <f t="shared" si="19"/>
        <v>7500</v>
      </c>
      <c r="K88" s="71" t="s">
        <v>4</v>
      </c>
    </row>
    <row r="89" spans="1:11" ht="15.75">
      <c r="A89" s="103"/>
      <c r="B89" s="101"/>
      <c r="C89" s="101"/>
      <c r="D89" s="98"/>
      <c r="E89" s="70"/>
      <c r="F89" s="70"/>
      <c r="G89" s="70">
        <v>7500</v>
      </c>
      <c r="H89" s="70"/>
      <c r="I89" s="70"/>
      <c r="J89" s="70">
        <f t="shared" si="19"/>
        <v>7500</v>
      </c>
      <c r="K89" s="71" t="s">
        <v>40</v>
      </c>
    </row>
    <row r="90" spans="1:11" ht="15.75">
      <c r="A90" s="86">
        <v>32</v>
      </c>
      <c r="B90" s="99" t="s">
        <v>18</v>
      </c>
      <c r="C90" s="98"/>
      <c r="D90" s="98"/>
      <c r="E90" s="33">
        <f>E94+E92</f>
        <v>15.7</v>
      </c>
      <c r="F90" s="33">
        <f t="shared" ref="F90:J91" si="21">F94+F92</f>
        <v>20</v>
      </c>
      <c r="G90" s="33">
        <f t="shared" si="21"/>
        <v>20</v>
      </c>
      <c r="H90" s="33">
        <f t="shared" si="21"/>
        <v>18.899999999999999</v>
      </c>
      <c r="I90" s="33">
        <f t="shared" si="21"/>
        <v>20</v>
      </c>
      <c r="J90" s="33">
        <f>J94+J92</f>
        <v>94.6</v>
      </c>
      <c r="K90" s="71" t="s">
        <v>4</v>
      </c>
    </row>
    <row r="91" spans="1:11" ht="80.25" customHeight="1">
      <c r="A91" s="86"/>
      <c r="B91" s="99"/>
      <c r="C91" s="98"/>
      <c r="D91" s="98"/>
      <c r="E91" s="33">
        <f>E95+E93</f>
        <v>15.7</v>
      </c>
      <c r="F91" s="33">
        <f t="shared" si="21"/>
        <v>20</v>
      </c>
      <c r="G91" s="33">
        <f t="shared" si="21"/>
        <v>20</v>
      </c>
      <c r="H91" s="33">
        <f t="shared" si="21"/>
        <v>18.899999999999999</v>
      </c>
      <c r="I91" s="33">
        <f t="shared" si="21"/>
        <v>20</v>
      </c>
      <c r="J91" s="33">
        <f t="shared" si="21"/>
        <v>94.6</v>
      </c>
      <c r="K91" s="71" t="s">
        <v>5</v>
      </c>
    </row>
    <row r="92" spans="1:11" ht="15.75" customHeight="1">
      <c r="A92" s="86">
        <v>33</v>
      </c>
      <c r="B92" s="99" t="s">
        <v>27</v>
      </c>
      <c r="C92" s="98" t="s">
        <v>26</v>
      </c>
      <c r="D92" s="98" t="s">
        <v>7</v>
      </c>
      <c r="E92" s="70">
        <v>15.7</v>
      </c>
      <c r="F92" s="70">
        <v>20</v>
      </c>
      <c r="G92" s="70">
        <v>20</v>
      </c>
      <c r="H92" s="70">
        <v>18.899999999999999</v>
      </c>
      <c r="I92" s="70">
        <v>20</v>
      </c>
      <c r="J92" s="70">
        <f>E92+F92+G92+H92+I92</f>
        <v>94.6</v>
      </c>
      <c r="K92" s="71" t="s">
        <v>4</v>
      </c>
    </row>
    <row r="93" spans="1:11" ht="33.75" customHeight="1">
      <c r="A93" s="86"/>
      <c r="B93" s="99"/>
      <c r="C93" s="98"/>
      <c r="D93" s="98"/>
      <c r="E93" s="70">
        <v>15.7</v>
      </c>
      <c r="F93" s="70">
        <v>20</v>
      </c>
      <c r="G93" s="70">
        <v>20</v>
      </c>
      <c r="H93" s="70">
        <v>18.899999999999999</v>
      </c>
      <c r="I93" s="70">
        <v>20</v>
      </c>
      <c r="J93" s="70">
        <f>E93+F93+G93+H93+I93</f>
        <v>94.6</v>
      </c>
      <c r="K93" s="71" t="s">
        <v>5</v>
      </c>
    </row>
    <row r="94" spans="1:11" ht="15" customHeight="1">
      <c r="A94" s="86">
        <v>34</v>
      </c>
      <c r="B94" s="99" t="s">
        <v>19</v>
      </c>
      <c r="C94" s="98"/>
      <c r="D94" s="100" t="s">
        <v>7</v>
      </c>
      <c r="E94" s="70"/>
      <c r="F94" s="70"/>
      <c r="G94" s="70"/>
      <c r="H94" s="70"/>
      <c r="I94" s="70"/>
      <c r="J94" s="70">
        <f>E94+F94+G94+H94+I94</f>
        <v>0</v>
      </c>
      <c r="K94" s="71" t="s">
        <v>4</v>
      </c>
    </row>
    <row r="95" spans="1:11" ht="180" customHeight="1">
      <c r="A95" s="86"/>
      <c r="B95" s="99"/>
      <c r="C95" s="98"/>
      <c r="D95" s="101"/>
      <c r="E95" s="70"/>
      <c r="F95" s="70"/>
      <c r="G95" s="70"/>
      <c r="H95" s="70"/>
      <c r="I95" s="70"/>
      <c r="J95" s="70">
        <f>E95+F95+G95+H95+I95</f>
        <v>0</v>
      </c>
      <c r="K95" s="71" t="s">
        <v>5</v>
      </c>
    </row>
    <row r="96" spans="1:11" ht="15.75">
      <c r="A96" s="86">
        <v>35</v>
      </c>
      <c r="B96" s="99" t="s">
        <v>20</v>
      </c>
      <c r="C96" s="98"/>
      <c r="D96" s="98"/>
      <c r="E96" s="70">
        <f>E98+E100</f>
        <v>163.30000000000001</v>
      </c>
      <c r="F96" s="70">
        <f t="shared" ref="F96:I97" si="22">F98+F100</f>
        <v>340.7</v>
      </c>
      <c r="G96" s="70">
        <f t="shared" si="22"/>
        <v>343.1</v>
      </c>
      <c r="H96" s="70">
        <f t="shared" si="22"/>
        <v>379.8</v>
      </c>
      <c r="I96" s="70">
        <f t="shared" si="22"/>
        <v>429.07800000000003</v>
      </c>
      <c r="J96" s="70">
        <f>J98+J100</f>
        <v>1655.9779999999998</v>
      </c>
      <c r="K96" s="71" t="s">
        <v>4</v>
      </c>
    </row>
    <row r="97" spans="1:11" ht="102" customHeight="1">
      <c r="A97" s="86"/>
      <c r="B97" s="99"/>
      <c r="C97" s="98"/>
      <c r="D97" s="98"/>
      <c r="E97" s="70">
        <f>E99+E101</f>
        <v>163.30000000000001</v>
      </c>
      <c r="F97" s="70">
        <f t="shared" si="22"/>
        <v>340.7</v>
      </c>
      <c r="G97" s="70">
        <f t="shared" si="22"/>
        <v>343.1</v>
      </c>
      <c r="H97" s="70">
        <f t="shared" si="22"/>
        <v>379.8</v>
      </c>
      <c r="I97" s="70">
        <f t="shared" si="22"/>
        <v>429.07800000000003</v>
      </c>
      <c r="J97" s="70">
        <f>J99+J101</f>
        <v>1655.9779999999998</v>
      </c>
      <c r="K97" s="71" t="s">
        <v>5</v>
      </c>
    </row>
    <row r="98" spans="1:11" ht="15.75" customHeight="1">
      <c r="A98" s="86">
        <v>36</v>
      </c>
      <c r="B98" s="99" t="s">
        <v>43</v>
      </c>
      <c r="C98" s="98" t="s">
        <v>26</v>
      </c>
      <c r="D98" s="98" t="s">
        <v>6</v>
      </c>
      <c r="E98" s="70">
        <v>120</v>
      </c>
      <c r="F98" s="70">
        <v>289.7</v>
      </c>
      <c r="G98" s="70">
        <v>300</v>
      </c>
      <c r="H98" s="70">
        <v>340</v>
      </c>
      <c r="I98" s="70">
        <v>402.11</v>
      </c>
      <c r="J98" s="70">
        <f>E98+F98+G98+H98+I98</f>
        <v>1451.81</v>
      </c>
      <c r="K98" s="71" t="s">
        <v>4</v>
      </c>
    </row>
    <row r="99" spans="1:11" ht="82.5" customHeight="1">
      <c r="A99" s="86"/>
      <c r="B99" s="99"/>
      <c r="C99" s="98"/>
      <c r="D99" s="98"/>
      <c r="E99" s="70">
        <v>120</v>
      </c>
      <c r="F99" s="70">
        <v>289.7</v>
      </c>
      <c r="G99" s="70">
        <v>300</v>
      </c>
      <c r="H99" s="70">
        <v>340</v>
      </c>
      <c r="I99" s="70">
        <v>402.11</v>
      </c>
      <c r="J99" s="70">
        <f>E99+F99+G99+H99+I99</f>
        <v>1451.81</v>
      </c>
      <c r="K99" s="71" t="s">
        <v>5</v>
      </c>
    </row>
    <row r="100" spans="1:11" ht="15.75">
      <c r="A100" s="86">
        <v>37</v>
      </c>
      <c r="B100" s="99" t="s">
        <v>55</v>
      </c>
      <c r="C100" s="98" t="s">
        <v>26</v>
      </c>
      <c r="D100" s="98" t="s">
        <v>6</v>
      </c>
      <c r="E100" s="70">
        <v>43.3</v>
      </c>
      <c r="F100" s="70">
        <v>51</v>
      </c>
      <c r="G100" s="70">
        <v>43.1</v>
      </c>
      <c r="H100" s="70">
        <v>39.799999999999997</v>
      </c>
      <c r="I100" s="70">
        <v>26.968</v>
      </c>
      <c r="J100" s="70">
        <f>E100+F100+G100+H100+I100</f>
        <v>204.16799999999998</v>
      </c>
      <c r="K100" s="71" t="s">
        <v>4</v>
      </c>
    </row>
    <row r="101" spans="1:11" ht="63" customHeight="1">
      <c r="A101" s="86"/>
      <c r="B101" s="99"/>
      <c r="C101" s="98"/>
      <c r="D101" s="98"/>
      <c r="E101" s="70">
        <v>43.3</v>
      </c>
      <c r="F101" s="70">
        <v>51</v>
      </c>
      <c r="G101" s="70">
        <v>43.1</v>
      </c>
      <c r="H101" s="70">
        <v>39.799999999999997</v>
      </c>
      <c r="I101" s="70">
        <v>26.968</v>
      </c>
      <c r="J101" s="70">
        <f>E101+F101+G101+H101+I101</f>
        <v>204.16799999999998</v>
      </c>
      <c r="K101" s="71" t="s">
        <v>5</v>
      </c>
    </row>
    <row r="102" spans="1:11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</row>
    <row r="103" spans="1:11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</row>
    <row r="104" spans="1:11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</row>
    <row r="105" spans="1:11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</row>
    <row r="106" spans="1:11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</row>
    <row r="108" spans="1:11" ht="15.75" customHeight="1">
      <c r="B108" s="4"/>
      <c r="C108" s="4"/>
      <c r="D108" s="84" t="s">
        <v>29</v>
      </c>
      <c r="E108" s="85" t="s">
        <v>0</v>
      </c>
      <c r="F108" s="85"/>
      <c r="G108" s="85"/>
      <c r="H108" s="85"/>
      <c r="I108" s="85"/>
      <c r="J108" s="85"/>
    </row>
    <row r="109" spans="1:11" ht="15.75" customHeight="1">
      <c r="B109" s="4"/>
      <c r="C109" s="4"/>
      <c r="D109" s="84"/>
      <c r="E109" s="69" t="s">
        <v>2</v>
      </c>
      <c r="F109" s="69" t="s">
        <v>21</v>
      </c>
      <c r="G109" s="69" t="s">
        <v>22</v>
      </c>
      <c r="H109" s="69" t="s">
        <v>23</v>
      </c>
      <c r="I109" s="69" t="s">
        <v>24</v>
      </c>
      <c r="J109" s="69" t="s">
        <v>30</v>
      </c>
    </row>
    <row r="110" spans="1:11" ht="15.75" customHeight="1">
      <c r="B110" s="4"/>
      <c r="C110" s="4"/>
      <c r="D110" s="68" t="s">
        <v>31</v>
      </c>
      <c r="E110" s="69">
        <f>E6+E60</f>
        <v>24733.100000000002</v>
      </c>
      <c r="F110" s="69">
        <f>F6+F60</f>
        <v>24993</v>
      </c>
      <c r="G110" s="69">
        <f>G6+G60</f>
        <v>43324.899999999994</v>
      </c>
      <c r="H110" s="69">
        <f>H6+H60</f>
        <v>48909</v>
      </c>
      <c r="I110" s="76">
        <f>I6+I60</f>
        <v>74426.991999999998</v>
      </c>
      <c r="J110" s="76">
        <f>J6+J60</f>
        <v>216386.99200000003</v>
      </c>
    </row>
    <row r="111" spans="1:11" ht="15.75" customHeight="1">
      <c r="B111" s="4"/>
      <c r="C111" s="4"/>
      <c r="D111" s="68" t="s">
        <v>66</v>
      </c>
      <c r="E111" s="69">
        <f t="shared" ref="E111:F111" si="23">E7</f>
        <v>0</v>
      </c>
      <c r="F111" s="69">
        <f t="shared" si="23"/>
        <v>0</v>
      </c>
      <c r="G111" s="69">
        <f>G7</f>
        <v>537.70000000000005</v>
      </c>
      <c r="H111" s="69">
        <f t="shared" ref="H111:I111" si="24">H7</f>
        <v>516.79999999999995</v>
      </c>
      <c r="I111" s="76">
        <f t="shared" si="24"/>
        <v>0</v>
      </c>
      <c r="J111" s="76">
        <f>J7</f>
        <v>1054.5</v>
      </c>
    </row>
    <row r="112" spans="1:11" ht="15.75" customHeight="1">
      <c r="B112" s="4"/>
      <c r="C112" s="4"/>
      <c r="D112" s="68" t="s">
        <v>41</v>
      </c>
      <c r="E112" s="69">
        <f>E8+E61</f>
        <v>7793.2</v>
      </c>
      <c r="F112" s="69">
        <f>F8+F61</f>
        <v>6638</v>
      </c>
      <c r="G112" s="69">
        <f>G8+G61</f>
        <v>14749.1</v>
      </c>
      <c r="H112" s="69">
        <f>H8+H61</f>
        <v>24588.9</v>
      </c>
      <c r="I112" s="76">
        <f>I8+I61</f>
        <v>45315.8</v>
      </c>
      <c r="J112" s="76">
        <f>J8+J61</f>
        <v>99085</v>
      </c>
    </row>
    <row r="113" spans="2:10" ht="15.75" customHeight="1">
      <c r="B113" s="4"/>
      <c r="C113" s="4"/>
      <c r="D113" s="68" t="s">
        <v>32</v>
      </c>
      <c r="E113" s="69">
        <f>E9+E62</f>
        <v>16939.900000000001</v>
      </c>
      <c r="F113" s="69">
        <f>F9+F62</f>
        <v>18355</v>
      </c>
      <c r="G113" s="69">
        <f>G9+G62</f>
        <v>28038.1</v>
      </c>
      <c r="H113" s="69">
        <f>H9+H62</f>
        <v>23803.3</v>
      </c>
      <c r="I113" s="76">
        <f>I9+I62</f>
        <v>29111.192000000003</v>
      </c>
      <c r="J113" s="76">
        <f>J9+J62</f>
        <v>116247.49200000001</v>
      </c>
    </row>
    <row r="114" spans="2:10" ht="15.75" customHeight="1">
      <c r="B114" s="4"/>
      <c r="C114" s="4"/>
      <c r="D114" s="68" t="s">
        <v>33</v>
      </c>
      <c r="E114" s="69"/>
      <c r="F114" s="69"/>
      <c r="G114" s="69"/>
      <c r="H114" s="69"/>
      <c r="I114" s="69"/>
      <c r="J114" s="69"/>
    </row>
    <row r="115" spans="2:10" ht="15.75" customHeight="1">
      <c r="B115" s="4"/>
      <c r="C115" s="4"/>
      <c r="D115" s="68" t="s">
        <v>32</v>
      </c>
      <c r="E115" s="69"/>
      <c r="F115" s="69"/>
      <c r="G115" s="69"/>
      <c r="H115" s="69"/>
      <c r="I115" s="69"/>
      <c r="J115" s="69"/>
    </row>
    <row r="116" spans="2:10" ht="15.75" customHeight="1">
      <c r="B116" s="4"/>
      <c r="C116" s="4"/>
      <c r="D116" s="68" t="s">
        <v>34</v>
      </c>
      <c r="E116" s="69"/>
      <c r="F116" s="69"/>
      <c r="G116" s="69"/>
      <c r="H116" s="69"/>
      <c r="I116" s="69"/>
      <c r="J116" s="69"/>
    </row>
    <row r="117" spans="2:10" ht="15.75" customHeight="1">
      <c r="B117" s="4"/>
      <c r="C117" s="4"/>
      <c r="D117" s="68" t="s">
        <v>32</v>
      </c>
      <c r="E117" s="69"/>
      <c r="F117" s="69"/>
      <c r="G117" s="69"/>
      <c r="H117" s="69"/>
      <c r="I117" s="69"/>
      <c r="J117" s="69"/>
    </row>
    <row r="118" spans="2:10" ht="15.75" customHeight="1">
      <c r="B118" s="4"/>
      <c r="C118" s="4"/>
      <c r="D118" s="68" t="s">
        <v>35</v>
      </c>
      <c r="E118" s="69">
        <f t="shared" ref="E118:J121" si="25">E110</f>
        <v>24733.100000000002</v>
      </c>
      <c r="F118" s="69">
        <f t="shared" si="25"/>
        <v>24993</v>
      </c>
      <c r="G118" s="69">
        <f t="shared" si="25"/>
        <v>43324.899999999994</v>
      </c>
      <c r="H118" s="69">
        <f t="shared" si="25"/>
        <v>48909</v>
      </c>
      <c r="I118" s="69">
        <f t="shared" si="25"/>
        <v>74426.991999999998</v>
      </c>
      <c r="J118" s="69">
        <f t="shared" si="25"/>
        <v>216386.99200000003</v>
      </c>
    </row>
    <row r="119" spans="2:10" ht="15.75" customHeight="1">
      <c r="B119" s="4"/>
      <c r="C119" s="4"/>
      <c r="D119" s="68" t="s">
        <v>66</v>
      </c>
      <c r="E119" s="69">
        <f t="shared" si="25"/>
        <v>0</v>
      </c>
      <c r="F119" s="69">
        <f t="shared" si="25"/>
        <v>0</v>
      </c>
      <c r="G119" s="69">
        <f t="shared" si="25"/>
        <v>537.70000000000005</v>
      </c>
      <c r="H119" s="69">
        <f t="shared" si="25"/>
        <v>516.79999999999995</v>
      </c>
      <c r="I119" s="69">
        <f t="shared" si="25"/>
        <v>0</v>
      </c>
      <c r="J119" s="69">
        <f t="shared" si="25"/>
        <v>1054.5</v>
      </c>
    </row>
    <row r="120" spans="2:10" ht="15.75" customHeight="1">
      <c r="B120" s="4"/>
      <c r="C120" s="4"/>
      <c r="D120" s="68" t="s">
        <v>41</v>
      </c>
      <c r="E120" s="69">
        <f>E112</f>
        <v>7793.2</v>
      </c>
      <c r="F120" s="69">
        <f t="shared" si="25"/>
        <v>6638</v>
      </c>
      <c r="G120" s="69">
        <f t="shared" si="25"/>
        <v>14749.1</v>
      </c>
      <c r="H120" s="69">
        <f t="shared" si="25"/>
        <v>24588.9</v>
      </c>
      <c r="I120" s="69">
        <f t="shared" si="25"/>
        <v>45315.8</v>
      </c>
      <c r="J120" s="69">
        <f>J112</f>
        <v>99085</v>
      </c>
    </row>
    <row r="121" spans="2:10" ht="15.75" customHeight="1">
      <c r="B121" s="4"/>
      <c r="C121" s="4"/>
      <c r="D121" s="68" t="s">
        <v>32</v>
      </c>
      <c r="E121" s="69">
        <f>E113</f>
        <v>16939.900000000001</v>
      </c>
      <c r="F121" s="69">
        <f t="shared" si="25"/>
        <v>18355</v>
      </c>
      <c r="G121" s="69">
        <f t="shared" si="25"/>
        <v>28038.1</v>
      </c>
      <c r="H121" s="69">
        <f t="shared" si="25"/>
        <v>23803.3</v>
      </c>
      <c r="I121" s="69">
        <f t="shared" si="25"/>
        <v>29111.192000000003</v>
      </c>
      <c r="J121" s="69">
        <f t="shared" si="25"/>
        <v>116247.49200000001</v>
      </c>
    </row>
  </sheetData>
  <mergeCells count="159">
    <mergeCell ref="A6:A9"/>
    <mergeCell ref="B6:B9"/>
    <mergeCell ref="C6:C9"/>
    <mergeCell ref="D6:D9"/>
    <mergeCell ref="A10:A13"/>
    <mergeCell ref="B10:B13"/>
    <mergeCell ref="C10:C13"/>
    <mergeCell ref="D10:D13"/>
    <mergeCell ref="A1:K1"/>
    <mergeCell ref="A2:K2"/>
    <mergeCell ref="A3:A4"/>
    <mergeCell ref="B3:B4"/>
    <mergeCell ref="C3:C4"/>
    <mergeCell ref="D3:D4"/>
    <mergeCell ref="E3:J3"/>
    <mergeCell ref="K3:K4"/>
    <mergeCell ref="A19:A20"/>
    <mergeCell ref="B19:B20"/>
    <mergeCell ref="C19:C20"/>
    <mergeCell ref="D19:D20"/>
    <mergeCell ref="A21:A22"/>
    <mergeCell ref="B21:B22"/>
    <mergeCell ref="C21:C22"/>
    <mergeCell ref="D21:D22"/>
    <mergeCell ref="A14:A16"/>
    <mergeCell ref="B14:B16"/>
    <mergeCell ref="C14:C16"/>
    <mergeCell ref="D14:D16"/>
    <mergeCell ref="A17:A18"/>
    <mergeCell ref="B17:B18"/>
    <mergeCell ref="C17:C18"/>
    <mergeCell ref="D17:D18"/>
    <mergeCell ref="A27:A28"/>
    <mergeCell ref="B27:B28"/>
    <mergeCell ref="C27:C28"/>
    <mergeCell ref="D27:D28"/>
    <mergeCell ref="A29:A30"/>
    <mergeCell ref="B29:B30"/>
    <mergeCell ref="C29:C30"/>
    <mergeCell ref="D29:D30"/>
    <mergeCell ref="A23:A24"/>
    <mergeCell ref="B23:B24"/>
    <mergeCell ref="C23:C24"/>
    <mergeCell ref="D23:D24"/>
    <mergeCell ref="A25:A26"/>
    <mergeCell ref="B25:B26"/>
    <mergeCell ref="C25:C26"/>
    <mergeCell ref="D25:D26"/>
    <mergeCell ref="A35:A36"/>
    <mergeCell ref="B35:B36"/>
    <mergeCell ref="C35:C36"/>
    <mergeCell ref="D35:D36"/>
    <mergeCell ref="A37:A38"/>
    <mergeCell ref="B37:B38"/>
    <mergeCell ref="C37:C38"/>
    <mergeCell ref="D37:D38"/>
    <mergeCell ref="A31:A32"/>
    <mergeCell ref="B31:B32"/>
    <mergeCell ref="C31:C32"/>
    <mergeCell ref="D31:D32"/>
    <mergeCell ref="A33:A34"/>
    <mergeCell ref="B33:B34"/>
    <mergeCell ref="C33:C34"/>
    <mergeCell ref="D33:D34"/>
    <mergeCell ref="A47:A48"/>
    <mergeCell ref="B47:B48"/>
    <mergeCell ref="C47:C48"/>
    <mergeCell ref="D47:D48"/>
    <mergeCell ref="A49:A52"/>
    <mergeCell ref="B49:B52"/>
    <mergeCell ref="C49:C52"/>
    <mergeCell ref="A39:A40"/>
    <mergeCell ref="B39:B40"/>
    <mergeCell ref="C39:C40"/>
    <mergeCell ref="D39:D40"/>
    <mergeCell ref="A41:A46"/>
    <mergeCell ref="B41:B46"/>
    <mergeCell ref="C41:C46"/>
    <mergeCell ref="D42:D44"/>
    <mergeCell ref="D45:D46"/>
    <mergeCell ref="A68:A71"/>
    <mergeCell ref="B68:B71"/>
    <mergeCell ref="C68:C71"/>
    <mergeCell ref="D68:D71"/>
    <mergeCell ref="A64:A67"/>
    <mergeCell ref="B64:B67"/>
    <mergeCell ref="C64:C67"/>
    <mergeCell ref="D64:D67"/>
    <mergeCell ref="A53:A55"/>
    <mergeCell ref="B53:B55"/>
    <mergeCell ref="C53:C55"/>
    <mergeCell ref="D53:D55"/>
    <mergeCell ref="A59:K59"/>
    <mergeCell ref="A60:A63"/>
    <mergeCell ref="B60:B63"/>
    <mergeCell ref="C60:C63"/>
    <mergeCell ref="D60:D63"/>
    <mergeCell ref="A76:A78"/>
    <mergeCell ref="B76:B78"/>
    <mergeCell ref="C76:C78"/>
    <mergeCell ref="D76:D78"/>
    <mergeCell ref="A72:A73"/>
    <mergeCell ref="B72:B73"/>
    <mergeCell ref="C72:C73"/>
    <mergeCell ref="D72:D73"/>
    <mergeCell ref="A74:A75"/>
    <mergeCell ref="B74:B75"/>
    <mergeCell ref="C74:C75"/>
    <mergeCell ref="D74:D75"/>
    <mergeCell ref="A81:A82"/>
    <mergeCell ref="B81:B82"/>
    <mergeCell ref="C81:C82"/>
    <mergeCell ref="D81:D82"/>
    <mergeCell ref="A83:A84"/>
    <mergeCell ref="B83:B84"/>
    <mergeCell ref="C83:C84"/>
    <mergeCell ref="D83:D84"/>
    <mergeCell ref="A79:A80"/>
    <mergeCell ref="B79:B80"/>
    <mergeCell ref="C79:C80"/>
    <mergeCell ref="D79:D80"/>
    <mergeCell ref="C90:C91"/>
    <mergeCell ref="D90:D91"/>
    <mergeCell ref="A92:A93"/>
    <mergeCell ref="B92:B93"/>
    <mergeCell ref="C92:C93"/>
    <mergeCell ref="D92:D93"/>
    <mergeCell ref="A85:A87"/>
    <mergeCell ref="B85:B87"/>
    <mergeCell ref="C85:C87"/>
    <mergeCell ref="D85:D87"/>
    <mergeCell ref="A88:A89"/>
    <mergeCell ref="B88:B89"/>
    <mergeCell ref="C88:C89"/>
    <mergeCell ref="D88:D89"/>
    <mergeCell ref="D108:D109"/>
    <mergeCell ref="E108:J108"/>
    <mergeCell ref="A56:A58"/>
    <mergeCell ref="B56:B58"/>
    <mergeCell ref="C56:C58"/>
    <mergeCell ref="D56:D58"/>
    <mergeCell ref="A98:A99"/>
    <mergeCell ref="B98:B99"/>
    <mergeCell ref="C98:C99"/>
    <mergeCell ref="D98:D99"/>
    <mergeCell ref="A100:A101"/>
    <mergeCell ref="B100:B101"/>
    <mergeCell ref="C100:C101"/>
    <mergeCell ref="D100:D101"/>
    <mergeCell ref="A94:A95"/>
    <mergeCell ref="B94:B95"/>
    <mergeCell ref="C94:C95"/>
    <mergeCell ref="D94:D95"/>
    <mergeCell ref="A96:A97"/>
    <mergeCell ref="B96:B97"/>
    <mergeCell ref="C96:C97"/>
    <mergeCell ref="D96:D97"/>
    <mergeCell ref="A90:A91"/>
    <mergeCell ref="B90:B91"/>
  </mergeCells>
  <pageMargins left="0.39370078740157483" right="0.39370078740157483" top="0.78740157480314965" bottom="0.39370078740157483" header="0.31496062992125984" footer="0.31496062992125984"/>
  <pageSetup paperSize="9" scale="87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2015-2019 (ред. сент 2016)</vt:lpstr>
      <vt:lpstr>2015-2019 (ред. янв 2017)</vt:lpstr>
      <vt:lpstr>2015-2019 (ред. июнь 2017)</vt:lpstr>
      <vt:lpstr>2015-2019 (ред. декабрь 2017)</vt:lpstr>
      <vt:lpstr>2015-2019 (ред. август 2018)</vt:lpstr>
      <vt:lpstr>2015-2019 (ред. март 2019)</vt:lpstr>
      <vt:lpstr>2015-2019 (ред. феврал 20120)</vt:lpstr>
      <vt:lpstr>'2015-2019 (ред. август 2018)'!Область_печати</vt:lpstr>
      <vt:lpstr>'2015-2019 (ред. декабрь 2017)'!Область_печати</vt:lpstr>
      <vt:lpstr>'2015-2019 (ред. июнь 2017)'!Область_печати</vt:lpstr>
      <vt:lpstr>'2015-2019 (ред. март 2019)'!Область_печати</vt:lpstr>
      <vt:lpstr>'2015-2019 (ред. сент 2016)'!Область_печати</vt:lpstr>
      <vt:lpstr>'2015-2019 (ред. феврал 20120)'!Область_печати</vt:lpstr>
      <vt:lpstr>'2015-2019 (ред. янв 2017)'!Область_печати</vt:lpstr>
    </vt:vector>
  </TitlesOfParts>
  <Company>Дом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cp:lastPrinted>2020-02-10T09:42:40Z</cp:lastPrinted>
  <dcterms:created xsi:type="dcterms:W3CDTF">2014-07-17T13:36:13Z</dcterms:created>
  <dcterms:modified xsi:type="dcterms:W3CDTF">2020-02-10T09:42:43Z</dcterms:modified>
</cp:coreProperties>
</file>